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3040" windowHeight="9075" tabRatio="753"/>
  </bookViews>
  <sheets>
    <sheet name="ComprehensiveStrategic Finances" sheetId="106" r:id="rId1"/>
    <sheet name="Drop Down Options" sheetId="36" r:id="rId2"/>
  </sheets>
  <externalReferences>
    <externalReference r:id="rId3"/>
    <externalReference r:id="rId4"/>
    <externalReference r:id="rId5"/>
    <externalReference r:id="rId6"/>
  </externalReferences>
  <definedNames>
    <definedName name="AgencyName">'Drop Down Options'!$A$1:$A$5</definedName>
    <definedName name="BasisforEval" localSheetId="0">'[1]Drop Down Options'!#REF!</definedName>
    <definedName name="BasisforEval">'Drop Down Options'!#REF!</definedName>
    <definedName name="BasisforfurtherEval" localSheetId="0">'[1]Drop Down Options'!#REF!</definedName>
    <definedName name="BasisforfurtherEval">'Drop Down Options'!#REF!</definedName>
    <definedName name="Eval">'Drop Down Options'!$A$17:$A$21</definedName>
    <definedName name="EvalOptions" localSheetId="0">'[1]Drop Down Options'!#REF!</definedName>
    <definedName name="EvalOptions">'Drop Down Options'!#REF!</definedName>
    <definedName name="PartnerEntityType">'Drop Down Options'!$A$24:$A$29</definedName>
    <definedName name="_xlnm.Print_Titles" localSheetId="0">'ComprehensiveStrategic Finances'!$8:$9</definedName>
    <definedName name="TypeofMeasure" localSheetId="0">[2]Sheet1!#REF!</definedName>
    <definedName name="TypeofMeasure">[3]Sheet1!$C$8:$C$11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4" i="106" l="1"/>
  <c r="P48" i="106" l="1"/>
  <c r="Q51" i="106"/>
  <c r="E94" i="106" l="1"/>
  <c r="F94" i="106"/>
  <c r="G94" i="106"/>
  <c r="G104" i="106" s="1"/>
  <c r="H94" i="106"/>
  <c r="I94" i="106"/>
  <c r="J94" i="106"/>
  <c r="K94" i="106"/>
  <c r="K104" i="106" s="1"/>
  <c r="L94" i="106"/>
  <c r="M94" i="106"/>
  <c r="N94" i="106"/>
  <c r="O94" i="106"/>
  <c r="O104" i="106" s="1"/>
  <c r="P94" i="106"/>
  <c r="E204" i="106"/>
  <c r="F188" i="106"/>
  <c r="E188" i="106"/>
  <c r="E203" i="106" s="1"/>
  <c r="E150" i="106"/>
  <c r="F150" i="106"/>
  <c r="G150" i="106"/>
  <c r="H150" i="106"/>
  <c r="I150" i="106"/>
  <c r="J150" i="106"/>
  <c r="K150" i="106"/>
  <c r="L150" i="106"/>
  <c r="M150" i="106"/>
  <c r="N150" i="106"/>
  <c r="O150" i="106"/>
  <c r="P150" i="106"/>
  <c r="Q150" i="106"/>
  <c r="R150" i="106"/>
  <c r="S150" i="106"/>
  <c r="T150" i="106"/>
  <c r="U150" i="106"/>
  <c r="V150" i="106"/>
  <c r="W150" i="106"/>
  <c r="X150" i="106"/>
  <c r="Y150" i="106"/>
  <c r="Z150" i="106"/>
  <c r="AA150" i="106"/>
  <c r="D155" i="106"/>
  <c r="D188" i="106" s="1"/>
  <c r="E104" i="106"/>
  <c r="F104" i="106"/>
  <c r="H104" i="106"/>
  <c r="I104" i="106"/>
  <c r="J104" i="106"/>
  <c r="L104" i="106"/>
  <c r="M104" i="106"/>
  <c r="N104" i="106"/>
  <c r="P104" i="106"/>
  <c r="E88" i="106"/>
  <c r="E103" i="106" s="1"/>
  <c r="F88" i="106"/>
  <c r="F103" i="106" s="1"/>
  <c r="G88" i="106"/>
  <c r="G103" i="106" s="1"/>
  <c r="H88" i="106"/>
  <c r="H103" i="106" s="1"/>
  <c r="I88" i="106"/>
  <c r="I103" i="106" s="1"/>
  <c r="J88" i="106"/>
  <c r="J103" i="106" s="1"/>
  <c r="K88" i="106"/>
  <c r="K103" i="106" s="1"/>
  <c r="L88" i="106"/>
  <c r="L103" i="106" s="1"/>
  <c r="M88" i="106"/>
  <c r="M103" i="106" s="1"/>
  <c r="N88" i="106"/>
  <c r="N103" i="106" s="1"/>
  <c r="O88" i="106"/>
  <c r="O103" i="106" s="1"/>
  <c r="P88" i="106"/>
  <c r="P103" i="106" s="1"/>
  <c r="C65" i="106" l="1"/>
  <c r="C66" i="106"/>
  <c r="C67" i="106"/>
  <c r="C68" i="106"/>
  <c r="C69" i="106"/>
  <c r="C70" i="106"/>
  <c r="C71" i="106"/>
  <c r="C72" i="106"/>
  <c r="C73" i="106"/>
  <c r="C74" i="106"/>
  <c r="C75" i="106"/>
  <c r="C76" i="106"/>
  <c r="C77" i="106"/>
  <c r="C78" i="106"/>
  <c r="C79" i="106"/>
  <c r="C80" i="106"/>
  <c r="C81" i="106"/>
  <c r="C82" i="106"/>
  <c r="C83" i="106"/>
  <c r="C84" i="106"/>
  <c r="C85" i="106"/>
  <c r="C86" i="106"/>
  <c r="C87" i="106"/>
  <c r="C56" i="106"/>
  <c r="C57" i="106"/>
  <c r="C58" i="106"/>
  <c r="C59" i="106"/>
  <c r="C60" i="106"/>
  <c r="C61" i="106"/>
  <c r="C62" i="106"/>
  <c r="C63" i="106"/>
  <c r="C64" i="106"/>
  <c r="C55" i="106"/>
  <c r="C156" i="106" l="1"/>
  <c r="C157" i="106"/>
  <c r="C158" i="106"/>
  <c r="C159" i="106"/>
  <c r="C160" i="106"/>
  <c r="C161" i="106"/>
  <c r="C162" i="106"/>
  <c r="C163" i="106"/>
  <c r="C164" i="106"/>
  <c r="C165" i="106"/>
  <c r="C166" i="106"/>
  <c r="C167" i="106"/>
  <c r="C168" i="106"/>
  <c r="C169" i="106"/>
  <c r="C170" i="106"/>
  <c r="C171" i="106"/>
  <c r="C172" i="106"/>
  <c r="C173" i="106"/>
  <c r="C174" i="106"/>
  <c r="C175" i="106"/>
  <c r="C176" i="106"/>
  <c r="C177" i="106"/>
  <c r="C178" i="106"/>
  <c r="C179" i="106"/>
  <c r="C180" i="106"/>
  <c r="C181" i="106"/>
  <c r="C182" i="106"/>
  <c r="C183" i="106"/>
  <c r="C155" i="106"/>
  <c r="C187" i="106" l="1"/>
  <c r="C186" i="106"/>
  <c r="C185" i="106"/>
  <c r="C184" i="106"/>
  <c r="C17" i="106"/>
  <c r="C25" i="106"/>
  <c r="D26" i="106"/>
  <c r="C26" i="106" s="1"/>
  <c r="C37" i="106"/>
  <c r="D38" i="106"/>
  <c r="E38" i="106"/>
  <c r="E40" i="106" s="1"/>
  <c r="F38" i="106"/>
  <c r="F40" i="106" s="1"/>
  <c r="F52" i="106" s="1"/>
  <c r="G38" i="106"/>
  <c r="G40" i="106" s="1"/>
  <c r="H38" i="106"/>
  <c r="H40" i="106" s="1"/>
  <c r="I38" i="106"/>
  <c r="I40" i="106" s="1"/>
  <c r="J38" i="106"/>
  <c r="J40" i="106" s="1"/>
  <c r="K38" i="106"/>
  <c r="K40" i="106" s="1"/>
  <c r="L38" i="106"/>
  <c r="L40" i="106" s="1"/>
  <c r="M38" i="106"/>
  <c r="M40" i="106" s="1"/>
  <c r="N38" i="106"/>
  <c r="N40" i="106" s="1"/>
  <c r="N52" i="106" s="1"/>
  <c r="O38" i="106"/>
  <c r="O40" i="106" s="1"/>
  <c r="P38" i="106"/>
  <c r="P40" i="106" s="1"/>
  <c r="Q38" i="106"/>
  <c r="Q40" i="106" s="1"/>
  <c r="Q52" i="106" s="1"/>
  <c r="R38" i="106"/>
  <c r="R40" i="106" s="1"/>
  <c r="R52" i="106" s="1"/>
  <c r="S38" i="106"/>
  <c r="S40" i="106" s="1"/>
  <c r="T38" i="106"/>
  <c r="T40" i="106" s="1"/>
  <c r="U38" i="106"/>
  <c r="U40" i="106" s="1"/>
  <c r="V38" i="106"/>
  <c r="V40" i="106" s="1"/>
  <c r="W38" i="106"/>
  <c r="W40" i="106" s="1"/>
  <c r="Y38" i="106"/>
  <c r="Y40" i="106" s="1"/>
  <c r="Z38" i="106"/>
  <c r="Z40" i="106" s="1"/>
  <c r="AA38" i="106"/>
  <c r="AA40" i="106" s="1"/>
  <c r="C39" i="106"/>
  <c r="X40" i="106"/>
  <c r="X102" i="106" s="1"/>
  <c r="D48" i="106"/>
  <c r="E48" i="106"/>
  <c r="F48" i="106"/>
  <c r="G48" i="106"/>
  <c r="H48" i="106"/>
  <c r="I48" i="106"/>
  <c r="J48" i="106"/>
  <c r="K48" i="106"/>
  <c r="L48" i="106"/>
  <c r="M48" i="106"/>
  <c r="N48" i="106"/>
  <c r="O48" i="106"/>
  <c r="Q48" i="106"/>
  <c r="R48" i="106"/>
  <c r="S48" i="106"/>
  <c r="T48" i="106"/>
  <c r="U48" i="106"/>
  <c r="V48" i="106"/>
  <c r="W48" i="106"/>
  <c r="X48" i="106"/>
  <c r="Y48" i="106"/>
  <c r="Z48" i="106"/>
  <c r="AA48" i="106"/>
  <c r="D51" i="106"/>
  <c r="E51" i="106"/>
  <c r="F51" i="106"/>
  <c r="G51" i="106"/>
  <c r="H51" i="106"/>
  <c r="I51" i="106"/>
  <c r="J51" i="106"/>
  <c r="K51" i="106"/>
  <c r="L51" i="106"/>
  <c r="M51" i="106"/>
  <c r="N51" i="106"/>
  <c r="O51" i="106"/>
  <c r="P51" i="106"/>
  <c r="R51" i="106"/>
  <c r="S51" i="106"/>
  <c r="T51" i="106"/>
  <c r="U51" i="106"/>
  <c r="V51" i="106"/>
  <c r="W51" i="106"/>
  <c r="X51" i="106"/>
  <c r="Y51" i="106"/>
  <c r="D88" i="106"/>
  <c r="Q88" i="106"/>
  <c r="Q103" i="106" s="1"/>
  <c r="R88" i="106"/>
  <c r="R103" i="106" s="1"/>
  <c r="S88" i="106"/>
  <c r="S103" i="106" s="1"/>
  <c r="T88" i="106"/>
  <c r="T103" i="106" s="1"/>
  <c r="U88" i="106"/>
  <c r="U103" i="106" s="1"/>
  <c r="V88" i="106"/>
  <c r="V103" i="106" s="1"/>
  <c r="W88" i="106"/>
  <c r="W103" i="106" s="1"/>
  <c r="X88" i="106"/>
  <c r="X103" i="106" s="1"/>
  <c r="Y88" i="106"/>
  <c r="Y103" i="106" s="1"/>
  <c r="Z88" i="106"/>
  <c r="Z103" i="106" s="1"/>
  <c r="AA88" i="106"/>
  <c r="AA103" i="106" s="1"/>
  <c r="D94" i="106"/>
  <c r="D104" i="106" s="1"/>
  <c r="Q94" i="106"/>
  <c r="Q104" i="106" s="1"/>
  <c r="R94" i="106"/>
  <c r="R104" i="106" s="1"/>
  <c r="S94" i="106"/>
  <c r="S104" i="106" s="1"/>
  <c r="T94" i="106"/>
  <c r="T104" i="106" s="1"/>
  <c r="U94" i="106"/>
  <c r="U104" i="106" s="1"/>
  <c r="V94" i="106"/>
  <c r="V104" i="106" s="1"/>
  <c r="W94" i="106"/>
  <c r="W104" i="106" s="1"/>
  <c r="X94" i="106"/>
  <c r="X104" i="106" s="1"/>
  <c r="Y94" i="106"/>
  <c r="Y104" i="106" s="1"/>
  <c r="Z94" i="106"/>
  <c r="Z104" i="106" s="1"/>
  <c r="AA94" i="106"/>
  <c r="AA104" i="106" s="1"/>
  <c r="D98" i="106"/>
  <c r="E98" i="106"/>
  <c r="F98" i="106"/>
  <c r="G98" i="106"/>
  <c r="H98" i="106"/>
  <c r="I98" i="106"/>
  <c r="J98" i="106"/>
  <c r="K98" i="106"/>
  <c r="L98" i="106"/>
  <c r="M98" i="106"/>
  <c r="N98" i="106"/>
  <c r="O98" i="106"/>
  <c r="P98" i="106"/>
  <c r="Q98" i="106"/>
  <c r="R98" i="106"/>
  <c r="S98" i="106"/>
  <c r="T98" i="106"/>
  <c r="U98" i="106"/>
  <c r="V98" i="106"/>
  <c r="W98" i="106"/>
  <c r="X98" i="106"/>
  <c r="Y98" i="106"/>
  <c r="Z98" i="106"/>
  <c r="AA98" i="106"/>
  <c r="D99" i="106"/>
  <c r="E99" i="106"/>
  <c r="F99" i="106"/>
  <c r="G99" i="106"/>
  <c r="H99" i="106"/>
  <c r="I99" i="106"/>
  <c r="J99" i="106"/>
  <c r="K99" i="106"/>
  <c r="L99" i="106"/>
  <c r="M99" i="106"/>
  <c r="N99" i="106"/>
  <c r="O99" i="106"/>
  <c r="P99" i="106"/>
  <c r="Q99" i="106"/>
  <c r="R99" i="106"/>
  <c r="S99" i="106"/>
  <c r="T99" i="106"/>
  <c r="U99" i="106"/>
  <c r="V99" i="106"/>
  <c r="W99" i="106"/>
  <c r="X99" i="106"/>
  <c r="Y99" i="106"/>
  <c r="Z99" i="106"/>
  <c r="AA99" i="106"/>
  <c r="D100" i="106"/>
  <c r="E100" i="106"/>
  <c r="F100" i="106"/>
  <c r="G100" i="106"/>
  <c r="H100" i="106"/>
  <c r="I100" i="106"/>
  <c r="J100" i="106"/>
  <c r="K100" i="106"/>
  <c r="L100" i="106"/>
  <c r="M100" i="106"/>
  <c r="N100" i="106"/>
  <c r="O100" i="106"/>
  <c r="P100" i="106"/>
  <c r="Q100" i="106"/>
  <c r="R100" i="106"/>
  <c r="S100" i="106"/>
  <c r="T100" i="106"/>
  <c r="U100" i="106"/>
  <c r="V100" i="106"/>
  <c r="W100" i="106"/>
  <c r="X100" i="106"/>
  <c r="Y100" i="106"/>
  <c r="Z100" i="106"/>
  <c r="AA100" i="106"/>
  <c r="D101" i="106"/>
  <c r="E101" i="106"/>
  <c r="F101" i="106"/>
  <c r="G101" i="106"/>
  <c r="H101" i="106"/>
  <c r="I101" i="106"/>
  <c r="J101" i="106"/>
  <c r="K101" i="106"/>
  <c r="L101" i="106"/>
  <c r="M101" i="106"/>
  <c r="N101" i="106"/>
  <c r="O101" i="106"/>
  <c r="P101" i="106"/>
  <c r="Q101" i="106"/>
  <c r="R101" i="106"/>
  <c r="S101" i="106"/>
  <c r="T101" i="106"/>
  <c r="U101" i="106"/>
  <c r="V101" i="106"/>
  <c r="W101" i="106"/>
  <c r="X101" i="106"/>
  <c r="Y101" i="106"/>
  <c r="Z101" i="106"/>
  <c r="AA101" i="106"/>
  <c r="B102" i="106"/>
  <c r="D111" i="106"/>
  <c r="D148" i="106" s="1"/>
  <c r="E111" i="106"/>
  <c r="E198" i="106" s="1"/>
  <c r="F111" i="106"/>
  <c r="F148" i="106" s="1"/>
  <c r="G111" i="106"/>
  <c r="G198" i="106" s="1"/>
  <c r="H111" i="106"/>
  <c r="H148" i="106" s="1"/>
  <c r="I111" i="106"/>
  <c r="I148" i="106" s="1"/>
  <c r="J111" i="106"/>
  <c r="J198" i="106" s="1"/>
  <c r="K111" i="106"/>
  <c r="K148" i="106" s="1"/>
  <c r="L111" i="106"/>
  <c r="L148" i="106" s="1"/>
  <c r="M111" i="106"/>
  <c r="M198" i="106" s="1"/>
  <c r="N111" i="106"/>
  <c r="N148" i="106" s="1"/>
  <c r="O111" i="106"/>
  <c r="O198" i="106" s="1"/>
  <c r="P111" i="106"/>
  <c r="P148" i="106" s="1"/>
  <c r="Q111" i="106"/>
  <c r="Q148" i="106" s="1"/>
  <c r="R111" i="106"/>
  <c r="R198" i="106" s="1"/>
  <c r="S111" i="106"/>
  <c r="S148" i="106" s="1"/>
  <c r="T111" i="106"/>
  <c r="T148" i="106" s="1"/>
  <c r="U111" i="106"/>
  <c r="U198" i="106" s="1"/>
  <c r="V111" i="106"/>
  <c r="V148" i="106" s="1"/>
  <c r="W111" i="106"/>
  <c r="W148" i="106" s="1"/>
  <c r="X111" i="106"/>
  <c r="X148" i="106" s="1"/>
  <c r="Y111" i="106"/>
  <c r="Y148" i="106" s="1"/>
  <c r="Z111" i="106"/>
  <c r="Z198" i="106" s="1"/>
  <c r="AA111" i="106"/>
  <c r="AA198" i="106" s="1"/>
  <c r="D112" i="106"/>
  <c r="E112" i="106"/>
  <c r="F112" i="106"/>
  <c r="F199" i="106" s="1"/>
  <c r="G112" i="106"/>
  <c r="G199" i="106" s="1"/>
  <c r="H112" i="106"/>
  <c r="H199" i="106" s="1"/>
  <c r="I112" i="106"/>
  <c r="I199" i="106" s="1"/>
  <c r="J112" i="106"/>
  <c r="J199" i="106" s="1"/>
  <c r="K112" i="106"/>
  <c r="K199" i="106" s="1"/>
  <c r="L112" i="106"/>
  <c r="L199" i="106" s="1"/>
  <c r="M112" i="106"/>
  <c r="M199" i="106" s="1"/>
  <c r="N112" i="106"/>
  <c r="O112" i="106"/>
  <c r="O199" i="106" s="1"/>
  <c r="P112" i="106"/>
  <c r="P199" i="106" s="1"/>
  <c r="Q112" i="106"/>
  <c r="Q199" i="106" s="1"/>
  <c r="R112" i="106"/>
  <c r="R199" i="106" s="1"/>
  <c r="S112" i="106"/>
  <c r="S199" i="106" s="1"/>
  <c r="T112" i="106"/>
  <c r="T199" i="106" s="1"/>
  <c r="U112" i="106"/>
  <c r="U199" i="106" s="1"/>
  <c r="V112" i="106"/>
  <c r="V199" i="106" s="1"/>
  <c r="W112" i="106"/>
  <c r="W199" i="106" s="1"/>
  <c r="X112" i="106"/>
  <c r="X199" i="106" s="1"/>
  <c r="Y112" i="106"/>
  <c r="Y199" i="106" s="1"/>
  <c r="Z112" i="106"/>
  <c r="Z199" i="106" s="1"/>
  <c r="AA112" i="106"/>
  <c r="AA199" i="106" s="1"/>
  <c r="D113" i="106"/>
  <c r="D200" i="106" s="1"/>
  <c r="E113" i="106"/>
  <c r="F113" i="106"/>
  <c r="F200" i="106" s="1"/>
  <c r="G113" i="106"/>
  <c r="G200" i="106" s="1"/>
  <c r="H113" i="106"/>
  <c r="H200" i="106" s="1"/>
  <c r="I113" i="106"/>
  <c r="I200" i="106" s="1"/>
  <c r="J113" i="106"/>
  <c r="J200" i="106" s="1"/>
  <c r="K113" i="106"/>
  <c r="K200" i="106" s="1"/>
  <c r="L113" i="106"/>
  <c r="L200" i="106" s="1"/>
  <c r="M113" i="106"/>
  <c r="M200" i="106" s="1"/>
  <c r="N113" i="106"/>
  <c r="N200" i="106" s="1"/>
  <c r="O113" i="106"/>
  <c r="O200" i="106" s="1"/>
  <c r="P113" i="106"/>
  <c r="P200" i="106" s="1"/>
  <c r="Q113" i="106"/>
  <c r="Q200" i="106" s="1"/>
  <c r="R113" i="106"/>
  <c r="R200" i="106" s="1"/>
  <c r="S113" i="106"/>
  <c r="S200" i="106" s="1"/>
  <c r="T113" i="106"/>
  <c r="T200" i="106" s="1"/>
  <c r="U113" i="106"/>
  <c r="U200" i="106" s="1"/>
  <c r="V113" i="106"/>
  <c r="V200" i="106" s="1"/>
  <c r="W113" i="106"/>
  <c r="W200" i="106" s="1"/>
  <c r="X113" i="106"/>
  <c r="X200" i="106" s="1"/>
  <c r="Y113" i="106"/>
  <c r="Y200" i="106" s="1"/>
  <c r="Z113" i="106"/>
  <c r="Z200" i="106" s="1"/>
  <c r="AA113" i="106"/>
  <c r="AA200" i="106" s="1"/>
  <c r="D114" i="106"/>
  <c r="E114" i="106"/>
  <c r="F114" i="106"/>
  <c r="G114" i="106"/>
  <c r="H114" i="106"/>
  <c r="I114" i="106"/>
  <c r="J114" i="106"/>
  <c r="K114" i="106"/>
  <c r="L114" i="106"/>
  <c r="M114" i="106"/>
  <c r="N114" i="106"/>
  <c r="O114" i="106"/>
  <c r="P114" i="106"/>
  <c r="Q114" i="106"/>
  <c r="R114" i="106"/>
  <c r="S114" i="106"/>
  <c r="T114" i="106"/>
  <c r="U114" i="106"/>
  <c r="V114" i="106"/>
  <c r="W114" i="106"/>
  <c r="X114" i="106"/>
  <c r="Y114" i="106"/>
  <c r="Z114" i="106"/>
  <c r="AA114" i="106"/>
  <c r="D115" i="106"/>
  <c r="E115" i="106"/>
  <c r="F115" i="106"/>
  <c r="G115" i="106"/>
  <c r="H115" i="106"/>
  <c r="I115" i="106"/>
  <c r="J115" i="106"/>
  <c r="K115" i="106"/>
  <c r="L115" i="106"/>
  <c r="M115" i="106"/>
  <c r="N115" i="106"/>
  <c r="O115" i="106"/>
  <c r="P115" i="106"/>
  <c r="Q115" i="106"/>
  <c r="R115" i="106"/>
  <c r="S115" i="106"/>
  <c r="T115" i="106"/>
  <c r="U115" i="106"/>
  <c r="V115" i="106"/>
  <c r="W115" i="106"/>
  <c r="X115" i="106"/>
  <c r="Y115" i="106"/>
  <c r="Z115" i="106"/>
  <c r="AA115" i="106"/>
  <c r="D116" i="106"/>
  <c r="E116" i="106"/>
  <c r="F116" i="106"/>
  <c r="G116" i="106"/>
  <c r="H116" i="106"/>
  <c r="I116" i="106"/>
  <c r="J116" i="106"/>
  <c r="K116" i="106"/>
  <c r="L116" i="106"/>
  <c r="M116" i="106"/>
  <c r="N116" i="106"/>
  <c r="O116" i="106"/>
  <c r="P116" i="106"/>
  <c r="Q116" i="106"/>
  <c r="R116" i="106"/>
  <c r="S116" i="106"/>
  <c r="T116" i="106"/>
  <c r="U116" i="106"/>
  <c r="V116" i="106"/>
  <c r="W116" i="106"/>
  <c r="X116" i="106"/>
  <c r="Y116" i="106"/>
  <c r="Z116" i="106"/>
  <c r="AA116" i="106"/>
  <c r="C119" i="106"/>
  <c r="D122" i="106"/>
  <c r="E122" i="106"/>
  <c r="F122" i="106"/>
  <c r="G122" i="106"/>
  <c r="H122" i="106"/>
  <c r="I122" i="106"/>
  <c r="J122" i="106"/>
  <c r="K122" i="106"/>
  <c r="L122" i="106"/>
  <c r="M122" i="106"/>
  <c r="N122" i="106"/>
  <c r="O122" i="106"/>
  <c r="P122" i="106"/>
  <c r="Q122" i="106"/>
  <c r="R122" i="106"/>
  <c r="S122" i="106"/>
  <c r="T122" i="106"/>
  <c r="U122" i="106"/>
  <c r="V122" i="106"/>
  <c r="W122" i="106"/>
  <c r="X122" i="106"/>
  <c r="Y122" i="106"/>
  <c r="Z122" i="106"/>
  <c r="AA122" i="106"/>
  <c r="D123" i="106"/>
  <c r="E123" i="106"/>
  <c r="F123" i="106"/>
  <c r="G123" i="106"/>
  <c r="H123" i="106"/>
  <c r="I123" i="106"/>
  <c r="J123" i="106"/>
  <c r="K123" i="106"/>
  <c r="L123" i="106"/>
  <c r="M123" i="106"/>
  <c r="N123" i="106"/>
  <c r="O123" i="106"/>
  <c r="P123" i="106"/>
  <c r="Q123" i="106"/>
  <c r="R123" i="106"/>
  <c r="S123" i="106"/>
  <c r="T123" i="106"/>
  <c r="U123" i="106"/>
  <c r="V123" i="106"/>
  <c r="W123" i="106"/>
  <c r="X123" i="106"/>
  <c r="Y123" i="106"/>
  <c r="Z123" i="106"/>
  <c r="AA123" i="106"/>
  <c r="C126" i="106"/>
  <c r="C127" i="106"/>
  <c r="D128" i="106"/>
  <c r="C128" i="106" s="1"/>
  <c r="B131" i="106"/>
  <c r="B132" i="106"/>
  <c r="D132" i="106"/>
  <c r="E132" i="106"/>
  <c r="F132" i="106"/>
  <c r="G132" i="106"/>
  <c r="H132" i="106"/>
  <c r="I132" i="106"/>
  <c r="J132" i="106"/>
  <c r="K132" i="106"/>
  <c r="L132" i="106"/>
  <c r="M132" i="106"/>
  <c r="N132" i="106"/>
  <c r="O132" i="106"/>
  <c r="P132" i="106"/>
  <c r="Q132" i="106"/>
  <c r="R132" i="106"/>
  <c r="S132" i="106"/>
  <c r="T132" i="106"/>
  <c r="U132" i="106"/>
  <c r="V132" i="106"/>
  <c r="W132" i="106"/>
  <c r="X132" i="106"/>
  <c r="Y132" i="106"/>
  <c r="Z132" i="106"/>
  <c r="AA132" i="106"/>
  <c r="B133" i="106"/>
  <c r="D133" i="106"/>
  <c r="D151" i="106" s="1"/>
  <c r="E133" i="106"/>
  <c r="E201" i="106" s="1"/>
  <c r="F133" i="106"/>
  <c r="F151" i="106" s="1"/>
  <c r="G133" i="106"/>
  <c r="G201" i="106" s="1"/>
  <c r="H133" i="106"/>
  <c r="H151" i="106" s="1"/>
  <c r="I133" i="106"/>
  <c r="I151" i="106" s="1"/>
  <c r="J133" i="106"/>
  <c r="J201" i="106" s="1"/>
  <c r="K133" i="106"/>
  <c r="K201" i="106" s="1"/>
  <c r="L133" i="106"/>
  <c r="L151" i="106" s="1"/>
  <c r="M133" i="106"/>
  <c r="M151" i="106" s="1"/>
  <c r="N133" i="106"/>
  <c r="N151" i="106" s="1"/>
  <c r="O133" i="106"/>
  <c r="O151" i="106" s="1"/>
  <c r="P133" i="106"/>
  <c r="P151" i="106" s="1"/>
  <c r="Q133" i="106"/>
  <c r="Q201" i="106" s="1"/>
  <c r="R133" i="106"/>
  <c r="R201" i="106" s="1"/>
  <c r="S133" i="106"/>
  <c r="S201" i="106" s="1"/>
  <c r="T133" i="106"/>
  <c r="T151" i="106" s="1"/>
  <c r="U133" i="106"/>
  <c r="U151" i="106" s="1"/>
  <c r="V133" i="106"/>
  <c r="V151" i="106" s="1"/>
  <c r="W133" i="106"/>
  <c r="W151" i="106" s="1"/>
  <c r="X133" i="106"/>
  <c r="X151" i="106" s="1"/>
  <c r="Y133" i="106"/>
  <c r="Y201" i="106" s="1"/>
  <c r="Z133" i="106"/>
  <c r="Z201" i="106" s="1"/>
  <c r="AA133" i="106"/>
  <c r="AA201" i="106" s="1"/>
  <c r="B135" i="106"/>
  <c r="C136" i="106"/>
  <c r="C137" i="106"/>
  <c r="D138" i="106"/>
  <c r="D140" i="106" s="1"/>
  <c r="E138" i="106"/>
  <c r="E140" i="106" s="1"/>
  <c r="F138" i="106"/>
  <c r="F140" i="106" s="1"/>
  <c r="F202" i="106" s="1"/>
  <c r="G138" i="106"/>
  <c r="G140" i="106" s="1"/>
  <c r="H138" i="106"/>
  <c r="H140" i="106" s="1"/>
  <c r="I138" i="106"/>
  <c r="I140" i="106" s="1"/>
  <c r="J138" i="106"/>
  <c r="J140" i="106" s="1"/>
  <c r="J202" i="106" s="1"/>
  <c r="K138" i="106"/>
  <c r="K140" i="106" s="1"/>
  <c r="L138" i="106"/>
  <c r="L140" i="106" s="1"/>
  <c r="M138" i="106"/>
  <c r="M140" i="106" s="1"/>
  <c r="N138" i="106"/>
  <c r="N140" i="106" s="1"/>
  <c r="N202" i="106" s="1"/>
  <c r="O138" i="106"/>
  <c r="O140" i="106" s="1"/>
  <c r="P138" i="106"/>
  <c r="P140" i="106" s="1"/>
  <c r="Q138" i="106"/>
  <c r="Q140" i="106" s="1"/>
  <c r="R138" i="106"/>
  <c r="R140" i="106" s="1"/>
  <c r="R202" i="106" s="1"/>
  <c r="S138" i="106"/>
  <c r="S140" i="106" s="1"/>
  <c r="T138" i="106"/>
  <c r="T140" i="106" s="1"/>
  <c r="U138" i="106"/>
  <c r="U140" i="106" s="1"/>
  <c r="V138" i="106"/>
  <c r="V140" i="106" s="1"/>
  <c r="V202" i="106" s="1"/>
  <c r="W138" i="106"/>
  <c r="W140" i="106" s="1"/>
  <c r="X138" i="106"/>
  <c r="X140" i="106" s="1"/>
  <c r="Y138" i="106"/>
  <c r="Y140" i="106" s="1"/>
  <c r="Z138" i="106"/>
  <c r="Z140" i="106" s="1"/>
  <c r="Z202" i="106" s="1"/>
  <c r="AA138" i="106"/>
  <c r="AA140" i="106" s="1"/>
  <c r="C139" i="106"/>
  <c r="D145" i="106"/>
  <c r="E145" i="106"/>
  <c r="F145" i="106"/>
  <c r="G145" i="106"/>
  <c r="H145" i="106"/>
  <c r="I145" i="106"/>
  <c r="J145" i="106"/>
  <c r="K145" i="106"/>
  <c r="L145" i="106"/>
  <c r="M145" i="106"/>
  <c r="N145" i="106"/>
  <c r="O145" i="106"/>
  <c r="P145" i="106"/>
  <c r="Q145" i="106"/>
  <c r="R145" i="106"/>
  <c r="S145" i="106"/>
  <c r="T145" i="106"/>
  <c r="U145" i="106"/>
  <c r="V145" i="106"/>
  <c r="W145" i="106"/>
  <c r="X145" i="106"/>
  <c r="Y145" i="106"/>
  <c r="Z145" i="106"/>
  <c r="AA145" i="106"/>
  <c r="G148" i="106"/>
  <c r="D149" i="106"/>
  <c r="Q149" i="106"/>
  <c r="R149" i="106"/>
  <c r="S149" i="106"/>
  <c r="T149" i="106"/>
  <c r="U149" i="106"/>
  <c r="V149" i="106"/>
  <c r="W149" i="106"/>
  <c r="X149" i="106"/>
  <c r="Y149" i="106"/>
  <c r="Z149" i="106"/>
  <c r="AA149" i="106"/>
  <c r="E151" i="106"/>
  <c r="Q151" i="106"/>
  <c r="F203" i="106"/>
  <c r="G188" i="106"/>
  <c r="G203" i="106" s="1"/>
  <c r="H188" i="106"/>
  <c r="H203" i="106" s="1"/>
  <c r="I188" i="106"/>
  <c r="I203" i="106" s="1"/>
  <c r="J188" i="106"/>
  <c r="J203" i="106" s="1"/>
  <c r="K188" i="106"/>
  <c r="K203" i="106" s="1"/>
  <c r="L188" i="106"/>
  <c r="L203" i="106" s="1"/>
  <c r="M188" i="106"/>
  <c r="M203" i="106" s="1"/>
  <c r="N188" i="106"/>
  <c r="N203" i="106" s="1"/>
  <c r="O188" i="106"/>
  <c r="O203" i="106" s="1"/>
  <c r="P188" i="106"/>
  <c r="P203" i="106" s="1"/>
  <c r="Q188" i="106"/>
  <c r="Q203" i="106" s="1"/>
  <c r="R188" i="106"/>
  <c r="R203" i="106" s="1"/>
  <c r="S188" i="106"/>
  <c r="S203" i="106" s="1"/>
  <c r="T188" i="106"/>
  <c r="T203" i="106" s="1"/>
  <c r="U188" i="106"/>
  <c r="U203" i="106" s="1"/>
  <c r="V188" i="106"/>
  <c r="V203" i="106" s="1"/>
  <c r="W188" i="106"/>
  <c r="W203" i="106" s="1"/>
  <c r="X188" i="106"/>
  <c r="X203" i="106" s="1"/>
  <c r="Y188" i="106"/>
  <c r="Y203" i="106" s="1"/>
  <c r="Z188" i="106"/>
  <c r="Z203" i="106" s="1"/>
  <c r="AA188" i="106"/>
  <c r="AA203" i="106" s="1"/>
  <c r="C193" i="106"/>
  <c r="D194" i="106"/>
  <c r="D204" i="106" s="1"/>
  <c r="F194" i="106"/>
  <c r="F204" i="106" s="1"/>
  <c r="G194" i="106"/>
  <c r="G204" i="106" s="1"/>
  <c r="H194" i="106"/>
  <c r="I194" i="106"/>
  <c r="I204" i="106" s="1"/>
  <c r="J194" i="106"/>
  <c r="J204" i="106" s="1"/>
  <c r="K194" i="106"/>
  <c r="K204" i="106" s="1"/>
  <c r="L194" i="106"/>
  <c r="L204" i="106" s="1"/>
  <c r="M194" i="106"/>
  <c r="M204" i="106" s="1"/>
  <c r="N194" i="106"/>
  <c r="N204" i="106" s="1"/>
  <c r="O194" i="106"/>
  <c r="O204" i="106" s="1"/>
  <c r="P194" i="106"/>
  <c r="Q194" i="106"/>
  <c r="Q204" i="106" s="1"/>
  <c r="R194" i="106"/>
  <c r="R204" i="106" s="1"/>
  <c r="S194" i="106"/>
  <c r="S204" i="106" s="1"/>
  <c r="T194" i="106"/>
  <c r="T204" i="106" s="1"/>
  <c r="U194" i="106"/>
  <c r="U204" i="106" s="1"/>
  <c r="V194" i="106"/>
  <c r="V204" i="106" s="1"/>
  <c r="W194" i="106"/>
  <c r="W204" i="106" s="1"/>
  <c r="X194" i="106"/>
  <c r="Y194" i="106"/>
  <c r="Y204" i="106" s="1"/>
  <c r="Z194" i="106"/>
  <c r="Z204" i="106" s="1"/>
  <c r="AA194" i="106"/>
  <c r="AA204" i="106" s="1"/>
  <c r="B198" i="106"/>
  <c r="B199" i="106"/>
  <c r="D199" i="106"/>
  <c r="N199" i="106"/>
  <c r="B200" i="106"/>
  <c r="B201" i="106"/>
  <c r="M201" i="106"/>
  <c r="W201" i="106"/>
  <c r="B202" i="106"/>
  <c r="D203" i="106"/>
  <c r="H204" i="106"/>
  <c r="P204" i="106"/>
  <c r="X204" i="106"/>
  <c r="C188" i="106" l="1"/>
  <c r="C203" i="106" s="1"/>
  <c r="S198" i="106"/>
  <c r="O148" i="106"/>
  <c r="O201" i="106"/>
  <c r="G151" i="106"/>
  <c r="J148" i="106"/>
  <c r="U201" i="106"/>
  <c r="I201" i="106"/>
  <c r="Y151" i="106"/>
  <c r="J151" i="106"/>
  <c r="X52" i="106"/>
  <c r="M148" i="106"/>
  <c r="W198" i="106"/>
  <c r="AA148" i="106"/>
  <c r="K198" i="106"/>
  <c r="N102" i="106"/>
  <c r="N105" i="106" s="1"/>
  <c r="AA52" i="106"/>
  <c r="AA102" i="106"/>
  <c r="V52" i="106"/>
  <c r="V102" i="106"/>
  <c r="V105" i="106" s="1"/>
  <c r="J52" i="106"/>
  <c r="J102" i="106"/>
  <c r="J105" i="106" s="1"/>
  <c r="V198" i="106"/>
  <c r="N198" i="106"/>
  <c r="F198" i="106"/>
  <c r="Z148" i="106"/>
  <c r="R148" i="106"/>
  <c r="R102" i="106"/>
  <c r="R105" i="106" s="1"/>
  <c r="AA151" i="106"/>
  <c r="S151" i="106"/>
  <c r="K151" i="106"/>
  <c r="S52" i="106"/>
  <c r="S102" i="106"/>
  <c r="S105" i="106" s="1"/>
  <c r="K52" i="106"/>
  <c r="K102" i="106"/>
  <c r="K105" i="106" s="1"/>
  <c r="Z151" i="106"/>
  <c r="Y198" i="106"/>
  <c r="AA105" i="106"/>
  <c r="X105" i="106"/>
  <c r="C88" i="106"/>
  <c r="C103" i="106" s="1"/>
  <c r="N201" i="106"/>
  <c r="I198" i="106"/>
  <c r="Q102" i="106"/>
  <c r="Q105" i="106" s="1"/>
  <c r="F102" i="106"/>
  <c r="F105" i="106" s="1"/>
  <c r="S202" i="106"/>
  <c r="S205" i="106" s="1"/>
  <c r="S152" i="106"/>
  <c r="W52" i="106"/>
  <c r="W102" i="106"/>
  <c r="W105" i="106" s="1"/>
  <c r="O52" i="106"/>
  <c r="O102" i="106"/>
  <c r="O105" i="106" s="1"/>
  <c r="G52" i="106"/>
  <c r="G102" i="106"/>
  <c r="G105" i="106" s="1"/>
  <c r="AA152" i="106"/>
  <c r="AA202" i="106"/>
  <c r="AA205" i="106" s="1"/>
  <c r="W202" i="106"/>
  <c r="W205" i="106" s="1"/>
  <c r="W152" i="106"/>
  <c r="O152" i="106"/>
  <c r="O202" i="106"/>
  <c r="O205" i="106" s="1"/>
  <c r="K152" i="106"/>
  <c r="K202" i="106"/>
  <c r="K205" i="106" s="1"/>
  <c r="G152" i="106"/>
  <c r="G202" i="106"/>
  <c r="G205" i="106" s="1"/>
  <c r="Z52" i="106"/>
  <c r="Z102" i="106"/>
  <c r="Z105" i="106" s="1"/>
  <c r="U52" i="106"/>
  <c r="U102" i="106"/>
  <c r="U105" i="106" s="1"/>
  <c r="M52" i="106"/>
  <c r="M102" i="106"/>
  <c r="M105" i="106" s="1"/>
  <c r="I52" i="106"/>
  <c r="I102" i="106"/>
  <c r="I105" i="106" s="1"/>
  <c r="E52" i="106"/>
  <c r="E102" i="106"/>
  <c r="E105" i="106" s="1"/>
  <c r="Z205" i="106"/>
  <c r="V201" i="106"/>
  <c r="Q198" i="106"/>
  <c r="R151" i="106"/>
  <c r="U148" i="106"/>
  <c r="E148" i="106"/>
  <c r="V205" i="106"/>
  <c r="N205" i="106"/>
  <c r="F205" i="106"/>
  <c r="C94" i="106"/>
  <c r="R205" i="106"/>
  <c r="F201" i="106"/>
  <c r="J205" i="106"/>
  <c r="C194" i="106"/>
  <c r="C204" i="106" s="1"/>
  <c r="C38" i="106"/>
  <c r="Y152" i="106"/>
  <c r="Y202" i="106"/>
  <c r="Y205" i="106" s="1"/>
  <c r="Q152" i="106"/>
  <c r="Q202" i="106"/>
  <c r="Q205" i="106" s="1"/>
  <c r="M152" i="106"/>
  <c r="M202" i="106"/>
  <c r="M205" i="106" s="1"/>
  <c r="I152" i="106"/>
  <c r="I202" i="106"/>
  <c r="I205" i="106" s="1"/>
  <c r="E152" i="106"/>
  <c r="E202" i="106"/>
  <c r="E205" i="106" s="1"/>
  <c r="X152" i="106"/>
  <c r="X202" i="106"/>
  <c r="X205" i="106" s="1"/>
  <c r="T152" i="106"/>
  <c r="T202" i="106"/>
  <c r="T205" i="106" s="1"/>
  <c r="P202" i="106"/>
  <c r="P205" i="106" s="1"/>
  <c r="P152" i="106"/>
  <c r="L152" i="106"/>
  <c r="L202" i="106"/>
  <c r="L205" i="106" s="1"/>
  <c r="H202" i="106"/>
  <c r="H205" i="106" s="1"/>
  <c r="H152" i="106"/>
  <c r="D202" i="106"/>
  <c r="D205" i="106" s="1"/>
  <c r="D152" i="106"/>
  <c r="C140" i="106"/>
  <c r="Y102" i="106"/>
  <c r="Y105" i="106" s="1"/>
  <c r="Y52" i="106"/>
  <c r="T52" i="106"/>
  <c r="T102" i="106"/>
  <c r="T105" i="106" s="1"/>
  <c r="P52" i="106"/>
  <c r="P102" i="106"/>
  <c r="P105" i="106" s="1"/>
  <c r="L52" i="106"/>
  <c r="L102" i="106"/>
  <c r="L105" i="106" s="1"/>
  <c r="H52" i="106"/>
  <c r="H102" i="106"/>
  <c r="H105" i="106" s="1"/>
  <c r="U202" i="106"/>
  <c r="U205" i="106" s="1"/>
  <c r="U152" i="106"/>
  <c r="Z152" i="106"/>
  <c r="V152" i="106"/>
  <c r="R152" i="106"/>
  <c r="N152" i="106"/>
  <c r="J152" i="106"/>
  <c r="F152" i="106"/>
  <c r="D103" i="106"/>
  <c r="D40" i="106"/>
  <c r="C138" i="106"/>
  <c r="X201" i="106"/>
  <c r="T201" i="106"/>
  <c r="P201" i="106"/>
  <c r="L201" i="106"/>
  <c r="H201" i="106"/>
  <c r="D201" i="106"/>
  <c r="X198" i="106"/>
  <c r="T198" i="106"/>
  <c r="P198" i="106"/>
  <c r="L198" i="106"/>
  <c r="H198" i="106"/>
  <c r="D198" i="106"/>
  <c r="C104" i="106" l="1"/>
  <c r="C152" i="106"/>
  <c r="C202" i="106"/>
  <c r="C205" i="106" s="1"/>
  <c r="C40" i="106"/>
  <c r="D52" i="106"/>
  <c r="D102" i="106"/>
  <c r="D105" i="106" s="1"/>
  <c r="C52" i="106" l="1"/>
  <c r="C102" i="106"/>
  <c r="C105" i="106" s="1"/>
</calcChain>
</file>

<file path=xl/sharedStrings.xml><?xml version="1.0" encoding="utf-8"?>
<sst xmlns="http://schemas.openxmlformats.org/spreadsheetml/2006/main" count="687" uniqueCount="370">
  <si>
    <t>Agency Responding</t>
  </si>
  <si>
    <t>Date of Submission</t>
  </si>
  <si>
    <t>Outcome Measure</t>
  </si>
  <si>
    <t>Efficiency Measure</t>
  </si>
  <si>
    <t>Output Measure</t>
  </si>
  <si>
    <t>Agency Selected</t>
  </si>
  <si>
    <t>State</t>
  </si>
  <si>
    <t>Federal</t>
  </si>
  <si>
    <t>Input/Activity Measure</t>
  </si>
  <si>
    <t>Yes</t>
  </si>
  <si>
    <t>No</t>
  </si>
  <si>
    <t>Jurisdiction</t>
  </si>
  <si>
    <t>Type of Law</t>
  </si>
  <si>
    <t xml:space="preserve">Recurring or one-time? </t>
  </si>
  <si>
    <t>Amounts appropriated, and amounts authorized, to the agency for 2015-16 that were not spent AND the agency can spend in 2016-17</t>
  </si>
  <si>
    <t>Line #</t>
  </si>
  <si>
    <t>Total</t>
  </si>
  <si>
    <t>Amounts appropriated, and amounts authorized, to the agency for 2016-17 that were not spent AND the agency can spend in 2017-18</t>
  </si>
  <si>
    <t xml:space="preserve">Total Appropriated and Authorized (i.e. allowed to spend) by the end of 2016-17  </t>
  </si>
  <si>
    <t>State Funded Program #</t>
  </si>
  <si>
    <t>State Funded Program Description in the General Appropriations Act</t>
  </si>
  <si>
    <t>General Appropriations Act Programs</t>
  </si>
  <si>
    <r>
      <rPr>
        <sz val="10"/>
        <rFont val="Calibri Light"/>
        <family val="2"/>
        <scheme val="major"/>
      </rPr>
      <t>Database(s) through which expenditures are tracked</t>
    </r>
    <r>
      <rPr>
        <b/>
        <sz val="10"/>
        <rFont val="Calibri Light"/>
        <family val="2"/>
        <scheme val="major"/>
      </rPr>
      <t/>
    </r>
  </si>
  <si>
    <t>(minus) Spent to Achieve Agency's Comprehensive Strategic Plan</t>
  </si>
  <si>
    <t>Spent/Transferred not toward Agency's Comprehensive Strategic Plan</t>
  </si>
  <si>
    <t>State, Federal, or Other?</t>
  </si>
  <si>
    <t>How Spending is Tracked</t>
  </si>
  <si>
    <t>1B</t>
  </si>
  <si>
    <t>2B</t>
  </si>
  <si>
    <t>3B</t>
  </si>
  <si>
    <t>4B</t>
  </si>
  <si>
    <t>5B</t>
  </si>
  <si>
    <t>6B</t>
  </si>
  <si>
    <t>7B</t>
  </si>
  <si>
    <t>8B</t>
  </si>
  <si>
    <t>9B</t>
  </si>
  <si>
    <t>10B</t>
  </si>
  <si>
    <t>11B</t>
  </si>
  <si>
    <t>12B</t>
  </si>
  <si>
    <t>13B</t>
  </si>
  <si>
    <t>14B</t>
  </si>
  <si>
    <t>15B</t>
  </si>
  <si>
    <t>16B</t>
  </si>
  <si>
    <t>17B</t>
  </si>
  <si>
    <t>18B</t>
  </si>
  <si>
    <t>19B</t>
  </si>
  <si>
    <t>20B</t>
  </si>
  <si>
    <t>21B</t>
  </si>
  <si>
    <t>22B</t>
  </si>
  <si>
    <t>23B</t>
  </si>
  <si>
    <t>24B</t>
  </si>
  <si>
    <t>25B</t>
  </si>
  <si>
    <t>26B</t>
  </si>
  <si>
    <t>27B</t>
  </si>
  <si>
    <t>28B</t>
  </si>
  <si>
    <t>29B</t>
  </si>
  <si>
    <t>30B</t>
  </si>
  <si>
    <t>31B</t>
  </si>
  <si>
    <t>32B</t>
  </si>
  <si>
    <t>Appropriations and Authorizations remaining at end of year</t>
  </si>
  <si>
    <t>(minus) Spent to Achieve Agency's Comprehensive Strategic Plan (BUDGETED)</t>
  </si>
  <si>
    <t>(minus) Spent/Transferred not toward Agency's Comprehensive Strategic Plan (BUDGETED)</t>
  </si>
  <si>
    <t>Amount of appropriations and authorizations remaining (BUDGETED)</t>
  </si>
  <si>
    <t>1A</t>
  </si>
  <si>
    <t>2A</t>
  </si>
  <si>
    <t>3A</t>
  </si>
  <si>
    <t>4A</t>
  </si>
  <si>
    <t>5A</t>
  </si>
  <si>
    <t>6A</t>
  </si>
  <si>
    <t>7A</t>
  </si>
  <si>
    <t>8A</t>
  </si>
  <si>
    <t>9A</t>
  </si>
  <si>
    <t>10A</t>
  </si>
  <si>
    <t>11A</t>
  </si>
  <si>
    <t>12A</t>
  </si>
  <si>
    <t>13A</t>
  </si>
  <si>
    <t>14A</t>
  </si>
  <si>
    <t>15A</t>
  </si>
  <si>
    <t>16A</t>
  </si>
  <si>
    <t>17A</t>
  </si>
  <si>
    <t>18A</t>
  </si>
  <si>
    <t>19A</t>
  </si>
  <si>
    <t>20A</t>
  </si>
  <si>
    <t>21A</t>
  </si>
  <si>
    <t>22A</t>
  </si>
  <si>
    <t>23A</t>
  </si>
  <si>
    <t>24A</t>
  </si>
  <si>
    <t>25A</t>
  </si>
  <si>
    <t>26A</t>
  </si>
  <si>
    <t>27A</t>
  </si>
  <si>
    <t>28A</t>
  </si>
  <si>
    <t>29A</t>
  </si>
  <si>
    <t>30A</t>
  </si>
  <si>
    <t>31A</t>
  </si>
  <si>
    <t>32A</t>
  </si>
  <si>
    <t>SCEIS Fund # (Expendable Level - 8 digit) (full set of financials available for each through SCEIS); same Fund may be in multiple columns if multiple funding sources are deposited into it</t>
  </si>
  <si>
    <t>SCEIS Fund Description</t>
  </si>
  <si>
    <t>Source of Funds</t>
  </si>
  <si>
    <t>If source of funds is multi-year grant, # of years, including this yr, remaining</t>
  </si>
  <si>
    <t>Amounts Appropriated and Authorized (i.e. allowed to spend)</t>
  </si>
  <si>
    <t>Total not toward Strategic Plan in 2016-17</t>
  </si>
  <si>
    <t>Prior to receiving these report guidelines, did the agency have a comprehensive strategic plan? (enter Yes or No after the question mark in this cell)</t>
  </si>
  <si>
    <t xml:space="preserve">(minus) Spending/Transferring agency does not control </t>
  </si>
  <si>
    <t>External restrictions (from state/federal govt, grant issuer, etc.), if any, on use of funds</t>
  </si>
  <si>
    <r>
      <t>Toward Agency's 2016-17 Comprehensive Strategic Plan</t>
    </r>
    <r>
      <rPr>
        <sz val="10"/>
        <rFont val="Calibri Light"/>
        <family val="2"/>
        <scheme val="major"/>
      </rPr>
      <t xml:space="preserve"> 
(By Strategy at a minimum, and if possible, by Objective)</t>
    </r>
  </si>
  <si>
    <t>Summary of Resources Available</t>
  </si>
  <si>
    <t>RESOURCES AGENCY IS ALLOWED TO USE (2016-17)</t>
  </si>
  <si>
    <t>HOW RESOURCES ARE UTILIZED (2016-17)</t>
  </si>
  <si>
    <t>Fiscal Year 2016-17</t>
  </si>
  <si>
    <t xml:space="preserve">Total allowed to spend at START of 2016-17  </t>
  </si>
  <si>
    <t>Total spent toward Strategic Plan</t>
  </si>
  <si>
    <t xml:space="preserve">Total allowed to spend by END of 2016-17  </t>
  </si>
  <si>
    <t>Appropriations and authorizations remaining from 2016-17</t>
  </si>
  <si>
    <t>Note:  Appropriations and authorizations are based on cash available and amounts estimated to receive during the year</t>
  </si>
  <si>
    <t>Source #1</t>
  </si>
  <si>
    <t>Source #2</t>
  </si>
  <si>
    <t>Source #3</t>
  </si>
  <si>
    <t>Source #4</t>
  </si>
  <si>
    <t>RESOURCES AGENCY IS ALLOWED TO USE (2017-18)</t>
  </si>
  <si>
    <t>HOW RESOURCES ARE UTILIZED (2017-18)</t>
  </si>
  <si>
    <t>END OF YEAR AMOUNT REMAINING (2017-18)</t>
  </si>
  <si>
    <t>START OF YEAR FINANCIAL RESOURCES AVAILABLE (2017-18)</t>
  </si>
  <si>
    <t>START OF YEAR FINANCIAL RESOURCES AVAILABLE (2016-17)</t>
  </si>
  <si>
    <t>END OF YEAR AMOUNT REMAINING (2016-17)</t>
  </si>
  <si>
    <t xml:space="preserve">If the agency feels additional explanation of data provided in any of the sections below would assist those reading the document in better understanding the data please add a row under the applicable section, label it "Additional Notes," and enter the additional explanation.  </t>
  </si>
  <si>
    <t>Total generated or received by June 30, 2016 (end of 2015-16)</t>
  </si>
  <si>
    <t>Organizational Unit (or all agency) that generated or received the money</t>
  </si>
  <si>
    <t>Indicate whether revenue is generated (by agency through sale of deliverables or application for grants) or received (from state or set federal matching formula)?</t>
  </si>
  <si>
    <t>Does this money remain with the agency or go to the General Fund?</t>
  </si>
  <si>
    <r>
      <t>Cash balances at start of the year</t>
    </r>
    <r>
      <rPr>
        <sz val="10"/>
        <rFont val="Calibri Light"/>
        <family val="2"/>
        <scheme val="major"/>
      </rPr>
      <t xml:space="preserve"> - (Cash balance for each Source of Fund should be entered only once and appear in the column where the Source of Fund is first listed)</t>
    </r>
  </si>
  <si>
    <t>Cash balance at the end of 2014-15</t>
  </si>
  <si>
    <t>Change in cash balance during 2015-16</t>
  </si>
  <si>
    <t>Total generated or received by June 30, 2017 (end of 2016-17)</t>
  </si>
  <si>
    <t>Cash balance at the end of 2015-16</t>
  </si>
  <si>
    <t>Change in cash balance during 2016-17</t>
  </si>
  <si>
    <t xml:space="preserve">Total allowed to spend at START of 2017-18  </t>
  </si>
  <si>
    <t xml:space="preserve">Total allowed to spend by END of 2017-18  </t>
  </si>
  <si>
    <t>3A-2</t>
  </si>
  <si>
    <t>3A-3</t>
  </si>
  <si>
    <t>8A-2</t>
  </si>
  <si>
    <t>8A-3</t>
  </si>
  <si>
    <t>Revenue (generated or received) last year</t>
  </si>
  <si>
    <t>Revenue (generated or received) sources</t>
  </si>
  <si>
    <t>Revenue (generated or received) Source (do not combine recurring with one-time and please list the sources deposited in the same SCEIS Fund in consecutive columns)</t>
  </si>
  <si>
    <t>Where revenue (generated or received) appears in SCEIS</t>
  </si>
  <si>
    <t>22A-2</t>
  </si>
  <si>
    <t>3B-2</t>
  </si>
  <si>
    <t>3B-3</t>
  </si>
  <si>
    <t>8B-2</t>
  </si>
  <si>
    <t>8B-3</t>
  </si>
  <si>
    <t>22B-2</t>
  </si>
  <si>
    <t>Total cash balance as of July 1, 2017 (start of 2017-18)</t>
  </si>
  <si>
    <t>Total cash balance as of July 1, 2016 (start of 2016-17)</t>
  </si>
  <si>
    <t>Total not toward Strategic Plan in 2017-18</t>
  </si>
  <si>
    <r>
      <t>Toward Agency's 2017-18 Comprehensive Strategic Plan</t>
    </r>
    <r>
      <rPr>
        <sz val="10"/>
        <rFont val="Calibri Light"/>
        <family val="2"/>
        <scheme val="major"/>
      </rPr>
      <t xml:space="preserve"> 
(By Strategy at a minimum, and if possible, by Objective)</t>
    </r>
  </si>
  <si>
    <t xml:space="preserve">Total Appropriated and Authorized (i.e. allowed to spend) by the end of 2017-18  </t>
  </si>
  <si>
    <t>Fiscal Year 2017-18</t>
  </si>
  <si>
    <t>LAWS CHART</t>
  </si>
  <si>
    <t>PERFORMANCE MEASURES CHART</t>
  </si>
  <si>
    <t>Currently using, in future, no longer?</t>
  </si>
  <si>
    <t>Currently using</t>
  </si>
  <si>
    <t>Considering using</t>
  </si>
  <si>
    <t>No longer using</t>
  </si>
  <si>
    <t>Statute</t>
  </si>
  <si>
    <t>Types of Measure?</t>
  </si>
  <si>
    <t>Regulation</t>
  </si>
  <si>
    <t>Proviso</t>
  </si>
  <si>
    <t>Does law specify a customer?</t>
  </si>
  <si>
    <t>Required By?</t>
  </si>
  <si>
    <t>Does law specify a deliverable?</t>
  </si>
  <si>
    <t>Yes - Serving on board, commission, or committee</t>
  </si>
  <si>
    <t>Yes - Other service or product</t>
  </si>
  <si>
    <t>DELIVERABLES CHART</t>
  </si>
  <si>
    <t>Evaluate Outcome?</t>
  </si>
  <si>
    <t>Know annual # of potential customers?</t>
  </si>
  <si>
    <t>Know annual # of customers served?</t>
  </si>
  <si>
    <t>STRATEGIC PLAN SUMMARY CHART</t>
  </si>
  <si>
    <t>Person have input on budget?</t>
  </si>
  <si>
    <t>Evaluate Customer Satisfaction?</t>
  </si>
  <si>
    <t>Know cost per unit?</t>
  </si>
  <si>
    <t>Allowed to Charge for service or product?</t>
  </si>
  <si>
    <t>Yes - Providing report</t>
  </si>
  <si>
    <t>Is deliverable provided because…</t>
  </si>
  <si>
    <t>Require</t>
  </si>
  <si>
    <t>Allow</t>
  </si>
  <si>
    <t>Not specifically mentioned in law, but provided to achieve the requirements of the applicable law</t>
  </si>
  <si>
    <t>Track employee satisfaction?</t>
  </si>
  <si>
    <t>ORGANIZATIONAL UNIT CHART</t>
  </si>
  <si>
    <t>Allow anonymous feedback?</t>
  </si>
  <si>
    <t>Jobs require a certification?</t>
  </si>
  <si>
    <t>Pay for/provide required certifications?</t>
  </si>
  <si>
    <t>All</t>
  </si>
  <si>
    <t>Some</t>
  </si>
  <si>
    <t>None</t>
  </si>
  <si>
    <t>DNE</t>
  </si>
  <si>
    <t>State government</t>
  </si>
  <si>
    <t>Federal government</t>
  </si>
  <si>
    <t>State government + Agency Selected</t>
  </si>
  <si>
    <t>Federal government + Agency Selected</t>
  </si>
  <si>
    <t>Recurring</t>
  </si>
  <si>
    <t>One-Time</t>
  </si>
  <si>
    <t>Other</t>
  </si>
  <si>
    <t>Generated by agency</t>
  </si>
  <si>
    <t>Received from state or set federal match</t>
  </si>
  <si>
    <t>Remain with agency</t>
  </si>
  <si>
    <t>Go to the General Fund</t>
  </si>
  <si>
    <t>Strategy 1.1 - Reduce the average time it takes to dispose of General Sessions cases</t>
  </si>
  <si>
    <t>Objective 1.1.1 - Circuit Solicitors will continue to hire additional General Session prosecutors with the additional funding that was provided in the FY2016/17 budget and continued in the FY2017/18 budget</t>
  </si>
  <si>
    <t>Objective 1.1.2 - Reduce the average time it takes to dispose of General Sessions cases</t>
  </si>
  <si>
    <t>Objective 1.1.3 - Reduce the number of cases that have been pending for over 541 days</t>
  </si>
  <si>
    <t>Strategy 1.2 - Upgrade the 16 Circuit Solicitors' Offices Prosecution Case Management Systems, IT Storage and E-Discovery</t>
  </si>
  <si>
    <t>Objective 1.2.1 - Enable each Circuit Solicitors' Office to have a secure, cloud based , Prosecution Case Management System, Data Storage and E-Discovery Platform</t>
  </si>
  <si>
    <t>Goal 2 - Provide quality support services to the Offices of Solicitor</t>
  </si>
  <si>
    <t>Commission on Prosecution Coordination</t>
  </si>
  <si>
    <t>Objective 2.1.3 - Coordinate administrative functions of the diversion programs of the Offices of Solicitor.</t>
  </si>
  <si>
    <t>Objective 2.1.1 - Provide human resources assistance to the 16 Solicitors and 16 administrative assistants (one in each of the Offices of Solicitor).</t>
  </si>
  <si>
    <t>Goal 3 - Operate in an effective and efficient manner to enable staff to accomplish the mission of the agency.</t>
  </si>
  <si>
    <t>Strategy 1.3 - Eliminate the practice of law enforcement officers prosecuting their own cases in Summary Court (Magistrates or Municipal Court)</t>
  </si>
  <si>
    <t>Objective 1.3.1 - Hire additional prosecutors with the additional funding that was provided in the FY16/17 and FY17/18  budget so that all Domestic Violence cases are handled by a prosecutor whether the cases are in General Sessions Court or Summary Court.</t>
  </si>
  <si>
    <t>Objective 3.1.1 - Obtain sufficient funding for agency to operate.</t>
  </si>
  <si>
    <t>Objective 3.1.2 - Provide administrative services.</t>
  </si>
  <si>
    <t>Objective 3.1.3 - Provide sufficient resources for staff.</t>
  </si>
  <si>
    <t>Objective 3.2.1 - Timely and efficiently respond to requests from members of the public for documents (including subpoenas and Freedom of Information Requests).</t>
  </si>
  <si>
    <t>Objective 3.2.2 - Timely and efficiently respond to inquiries and requests for assistance from the General Assembly.</t>
  </si>
  <si>
    <t>Objective 3.2.4 - Timely and efficiently respond to inquiries and requests for assistance from criminal justice-related non-governmental entities.</t>
  </si>
  <si>
    <t>Strategy 3.1 - Enable staff to perform job duties.</t>
  </si>
  <si>
    <t>Strategy 3.2 - Respond to inquiries and requests for assistance from the public (persons other than those covered by Goal 2).</t>
  </si>
  <si>
    <t>Objective 2.1.2 - Provide State budget support for the Offices of Solicitor.</t>
  </si>
  <si>
    <t>Strategy 1.1 - Reduce the average time it takes to dispose of General Sessions cases.</t>
  </si>
  <si>
    <t>Objective 1.1.1 - Circuit Solicitors will continue to hire additional General Session prosecutors with the additional funding that was provided in the FY2016/17 budget and continued in the FY2017/18 budget.</t>
  </si>
  <si>
    <t>Objective 1.1.2 - Reduce the average time it takes to dispose of General Sessions cases.</t>
  </si>
  <si>
    <t>Objective 1.1.3 - Reduce the number of cases that have been pending for over 541 days.</t>
  </si>
  <si>
    <t>Strategy 1.2 - Upgrade the 16 Circuit Solicitors' Offices Prosecution Case Management Systems, IT Storage and E-Discovery.</t>
  </si>
  <si>
    <t>Strategy 2.1 - Provide administrative support to the Offices of Solicitor.</t>
  </si>
  <si>
    <t>Strategy 2.2 - Enhance the professionalism and effectiveness of South Carolina's Solicitors and their staff.</t>
  </si>
  <si>
    <t>Objective 2.2.1 - Conduct regular training for prosecutors and staff on a wide variety of topics.</t>
  </si>
  <si>
    <t>Objective 2.2.2 - Provide technical assistance to prosecutors and staff.</t>
  </si>
  <si>
    <t>Objective 2.2.3 - Provide timely legislative updates.</t>
  </si>
  <si>
    <t>Objective 2.2.4 - Provide regular case law updates.</t>
  </si>
  <si>
    <t>Objective 2.3.1 - Complete the final stage of writing the computer program.</t>
  </si>
  <si>
    <t>Objective 2.3.3 - Migrate existing data into the new Database.</t>
  </si>
  <si>
    <t>Objective 3.2.3 - Timely and efficiently respond to inquiries and requests for assistance from state, county, and local government agencies.</t>
  </si>
  <si>
    <t>$140 Application Fee After 9.17% paid to County Government balance paid to Treasurer and 6.74% distributed to Solicitors per capita</t>
  </si>
  <si>
    <t>$150 Surcharge on all Drug Convictions (up from) $100</t>
  </si>
  <si>
    <t>$25 Surcharge on all misdemeanor Traffic Offenses or Non-Traffic Violations</t>
  </si>
  <si>
    <t>The $19,097 was the total of  the SCRS &amp; PORS 1% Rate Increase and Health and Dental Insurance Allocation received by the agency.</t>
  </si>
  <si>
    <t>Additional Notes:</t>
  </si>
  <si>
    <t>Source #24</t>
  </si>
  <si>
    <t>Source #23</t>
  </si>
  <si>
    <t>Source #22</t>
  </si>
  <si>
    <t>Source #21</t>
  </si>
  <si>
    <t>Source #20</t>
  </si>
  <si>
    <t>Source #19</t>
  </si>
  <si>
    <t>Source #18</t>
  </si>
  <si>
    <t>Source #17</t>
  </si>
  <si>
    <t>Source #16</t>
  </si>
  <si>
    <t>Source #15</t>
  </si>
  <si>
    <t>Source #14</t>
  </si>
  <si>
    <t>Source#13</t>
  </si>
  <si>
    <t>Source#12</t>
  </si>
  <si>
    <t>Source#11</t>
  </si>
  <si>
    <t>Source#10</t>
  </si>
  <si>
    <t>Source#9</t>
  </si>
  <si>
    <t>Source#8</t>
  </si>
  <si>
    <t>Source#7</t>
  </si>
  <si>
    <t>Source#6</t>
  </si>
  <si>
    <t>Source#5</t>
  </si>
  <si>
    <t>Objective 2.3.3 - Migrate existing data into the new Database</t>
  </si>
  <si>
    <t>Objective 2.3.1 - Complete the final stage of writing the computer program</t>
  </si>
  <si>
    <t>Strategy 2.3 - Work with SLED to write a new computer program that will modernize the Pretrial Intervention Database as well as add additional Diversion Databases</t>
  </si>
  <si>
    <t>Objective 2.2.4 - Provide regular case law updates</t>
  </si>
  <si>
    <t>Objective 2.2.3 - Provide timely legislative updates</t>
  </si>
  <si>
    <t>Objective 2.2.2 - Provide technical assistance to prosecutors and staff</t>
  </si>
  <si>
    <t>Objective 2.2.1 - Conduct regular training for prosecutors and staff on a wide variety of topics</t>
  </si>
  <si>
    <t>I. Administration</t>
  </si>
  <si>
    <t>SCEIS</t>
  </si>
  <si>
    <t>The $167,838 was the total of the pay plan allocation, the SCRS &amp; PORS .50% Rate Increase and Health &amp; Dental Insurance Allocation received by the agency.</t>
  </si>
  <si>
    <t>II. Offices of Circuit Solicitors</t>
  </si>
  <si>
    <t xml:space="preserve">II. Offices of Circuit Solicitors </t>
  </si>
  <si>
    <t>I. Administration; II. Offices of Circuit Solicitors, III. Employee Benefits</t>
  </si>
  <si>
    <t>0100.010000.000</t>
  </si>
  <si>
    <t>0500.670000X000</t>
  </si>
  <si>
    <t>0500.660000X000</t>
  </si>
  <si>
    <t>0500.200000X000</t>
  </si>
  <si>
    <t>0500.300000X000</t>
  </si>
  <si>
    <t>0500.250000X000</t>
  </si>
  <si>
    <t>0500.370000X000</t>
  </si>
  <si>
    <t>0500.360000X000</t>
  </si>
  <si>
    <t>0500.350000X000</t>
  </si>
  <si>
    <t>0500.820000X000</t>
  </si>
  <si>
    <t>0500.810000X000</t>
  </si>
  <si>
    <t>0500.800000X000</t>
  </si>
  <si>
    <t>0500.690000X000</t>
  </si>
  <si>
    <t>0500.680000X000</t>
  </si>
  <si>
    <t>0500.550000X000</t>
  </si>
  <si>
    <t>0500.500000X000</t>
  </si>
  <si>
    <t>0500.340000X000</t>
  </si>
  <si>
    <t>0500.170000X000</t>
  </si>
  <si>
    <t>0500.150000X000</t>
  </si>
  <si>
    <t>0500.100000X000</t>
  </si>
  <si>
    <t>0500.030000X000</t>
  </si>
  <si>
    <t xml:space="preserve">0100.010000.000; 0501.010000.000; 9500.050000.000 </t>
  </si>
  <si>
    <t xml:space="preserve">
$140 Application Fee After 9.17% paid to County Government balance paid to Treasurer and 6.74% distributed to Solicitors per capita</t>
  </si>
  <si>
    <t xml:space="preserve">
$150 Surcharge on all Drug Convictions (up from) $100</t>
  </si>
  <si>
    <t xml:space="preserve">
$25 Surcharge on all misdemeanor Traffic Offenses or Non-Traffic Violations
</t>
  </si>
  <si>
    <t xml:space="preserve">
$150 fee - 100% distributed to solicitors per capita to be used only for drug courts
</t>
  </si>
  <si>
    <t xml:space="preserve">
$350 fee - 100% distributed to solicitors per capita to be used only for drug courts.
</t>
  </si>
  <si>
    <t xml:space="preserve">
$50 filing fee paid for filing complaints or petitions.
</t>
  </si>
  <si>
    <t xml:space="preserve">
The first $450,000 dollars  of these funds must be transferred to the Prosecution Coordination Commission.  The funds shall be distributed equally to the third, fourth, and eleventh judicial circuits to fund drug courts.
</t>
  </si>
  <si>
    <t xml:space="preserve">
Funding started  in FY 2016/17
</t>
  </si>
  <si>
    <t>General Funds</t>
  </si>
  <si>
    <t>Operating Revenue</t>
  </si>
  <si>
    <t>Administration</t>
  </si>
  <si>
    <t>Offices of Circuit Solicitors</t>
  </si>
  <si>
    <t>Administration, Offices of Circuit Solicitors</t>
  </si>
  <si>
    <t>Federal Grant</t>
  </si>
  <si>
    <t>Refund of prior year</t>
  </si>
  <si>
    <t>Traffic Education Program App Fee - Municipality</t>
  </si>
  <si>
    <t>Traffic Education Program App Fee - Magistrate</t>
  </si>
  <si>
    <t>Drug Conviction Surcharge</t>
  </si>
  <si>
    <t>Conviction Surcharge - Law Enforcement Funding</t>
  </si>
  <si>
    <t>Conditional Discharge - Municipal</t>
  </si>
  <si>
    <t xml:space="preserve">Conditional  Discharge - Magistrate </t>
  </si>
  <si>
    <t>Conditional  Discharge - General Sessions</t>
  </si>
  <si>
    <t>Family &amp; Circuit Court Filing Fee</t>
  </si>
  <si>
    <t>Fee for Motions</t>
  </si>
  <si>
    <t>Summary Court Violence Prosecution</t>
  </si>
  <si>
    <t xml:space="preserve">SC Centers for Fathers and Families </t>
  </si>
  <si>
    <t>Victim's Assistance Program</t>
  </si>
  <si>
    <t>Caseload Equalization Funding</t>
  </si>
  <si>
    <t>Violent Crime Prosecution</t>
  </si>
  <si>
    <t>12th Judicial Circuit Drug Court</t>
  </si>
  <si>
    <t>Criminal Domestic Violence Prosecutor</t>
  </si>
  <si>
    <t>DUI Prosecution</t>
  </si>
  <si>
    <t>Saluda County Drug Court</t>
  </si>
  <si>
    <t>Kershaw County Drug Court</t>
  </si>
  <si>
    <t>Richland County Drug Court</t>
  </si>
  <si>
    <t>Judicial Circuit State Support</t>
  </si>
  <si>
    <t>General Fund Appropriations</t>
  </si>
  <si>
    <t>Objective 2.3.2 - Have users test the new Databases once they are guilty and work out any unforeseen issues.</t>
  </si>
  <si>
    <t>Strategy 2.3 - Work with SLED to write a new computer program that will modernize the Pretrial Intervention Database as well as add additional Diversion Databases.</t>
  </si>
  <si>
    <t>Objective 1.2.1 - Enable each Circuit Solicitors' Office to have a secure, cloud based , Prosecution Case Management System, Data Storage and E-Discovery Platform.</t>
  </si>
  <si>
    <t>Strategy 1.3 - Eliminate the practice of law enforcement officers prosecuting their own cases in Summary Court (Magistrates or Municipal Court).</t>
  </si>
  <si>
    <t>Prior to receiving these report guidelines, did the agency have a comprehensive strategic plan? YES</t>
  </si>
  <si>
    <t>$150 fee - 100% distributed to solicitors per capita to be used only for drug courts</t>
  </si>
  <si>
    <t>$350 fee - 100% distributed to solicitors per capita to be used only for drug courts.</t>
  </si>
  <si>
    <t>$50 filing fee paid for filing complaints or petitions.</t>
  </si>
  <si>
    <t>$450,000  of these funds must be transferred to the Prosecution Coordination Commission.  The funds shall be distributed equally to the third, fourth, and eleventh judicial circuits to fund drug courts.</t>
  </si>
  <si>
    <t>Goal 1 - Protect the community by vigorously but fairly prosecuting those who violate the law (Note:  All state funding provided for the Accomplishment of Goal 1 is received by the SCCPC as pass-through funds to the Solicitors' Offices, and the SCCPC has no control over how that money is spent. None of the 6  SCCPC FTEs spend time on this goal (it is accomplished by the Solicitors and their staff).</t>
  </si>
  <si>
    <t>2016-17 Appropriations &amp; Authorizations to agency (start of year)</t>
  </si>
  <si>
    <t>2016-17 Appropriations &amp; Authorizations to agency (during the year)</t>
  </si>
  <si>
    <t>Objective 2.3.2 - Have users test the new Databases once they are guilty and work out any unforeseen issues</t>
  </si>
  <si>
    <t>2017-18 Appropriations &amp; Authorizations to agency (start of year)</t>
  </si>
  <si>
    <t>2017-18 Appropriations &amp; Authorizations to agency (during the year) (BUDGETED)</t>
  </si>
  <si>
    <t>Use for Drug court</t>
  </si>
  <si>
    <t>Money is not for use by SCCPC or the Solicitors; it is pass through funding for the South Carolina Center for Fathers and Families (the General Assembly has SCCPC disburse the funds).</t>
  </si>
  <si>
    <t>Use by Circuit Solicitors.</t>
  </si>
  <si>
    <t>Circuit Solicitors to use for drug treatment court programs.</t>
  </si>
  <si>
    <t>Circuit Solicitors to use for Traffic Education Programs.</t>
  </si>
  <si>
    <t xml:space="preserve">Circuit Solicitors of the the Third, Fourth, and Eleventh Judicial Circuits to use to fund Drug Court in their Circuits.  </t>
  </si>
  <si>
    <t>Circuit Solicitors to use for Drug Court.</t>
  </si>
  <si>
    <t>For use by Circuit Solicitors.</t>
  </si>
  <si>
    <t xml:space="preserve">For use by Circuit Solicitors for DUI prosecution. </t>
  </si>
  <si>
    <t xml:space="preserve">For use by Circuit Solicitors for domestic violence prosecution. </t>
  </si>
  <si>
    <t xml:space="preserve">For use by Circuit Solicitors for violent crime prosecution. </t>
  </si>
  <si>
    <t>For use by Circuit Solicitors to reduce individual caseloads.</t>
  </si>
  <si>
    <t>For use by Circuit Solicitors for domestic violence prosecution in summary court.</t>
  </si>
  <si>
    <t>For use by Circuit Solicitors only for establishing and providing services through a Victim/Witness Program.</t>
  </si>
  <si>
    <t xml:space="preserve">For use of SCCPC to cover salaries and employee benefits of SCCPC employees, 16 Solicitors, and the 16 Administrative Assistants (1 for each Solicitor); to cover expenses of Commisison members;  to cover SCCPC's other operating expenses; and to cover the Solicitors' monthly expense allowance.    </t>
  </si>
  <si>
    <t xml:space="preserve">I. Administration, III. Employee Benefits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</si>
</sst>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_(&quot;$&quot;* \(#,##0\);_(&quot;$&quot;* &quot;-&quot;_);_(@_)"/>
    <numFmt numFmtId="164" formatCode="&quot;$&quot;#,##0"/>
    <numFmt numFmtId="165" formatCode="[$-409]mmmm\ d\,\ yyyy;@"/>
  </numFmts>
  <fonts count="16" x14ac:knownFonts="1">
    <font>
      <sz val="10"/>
      <color theme="1"/>
      <name val="Arial"/>
      <family val="2"/>
    </font>
    <font>
      <sz val="10"/>
      <color theme="1"/>
      <name val="Calibri Light"/>
      <family val="2"/>
      <scheme val="major"/>
    </font>
    <font>
      <u/>
      <sz val="10"/>
      <color theme="1"/>
      <name val="Calibri Light"/>
      <family val="2"/>
      <scheme val="major"/>
    </font>
    <font>
      <i/>
      <sz val="10"/>
      <color theme="1"/>
      <name val="Calibri Light"/>
      <family val="2"/>
      <scheme val="major"/>
    </font>
    <font>
      <b/>
      <sz val="10"/>
      <color theme="1"/>
      <name val="Calibri Light"/>
      <family val="2"/>
      <scheme val="major"/>
    </font>
    <font>
      <b/>
      <u/>
      <sz val="10"/>
      <color theme="1"/>
      <name val="Calibri Light"/>
      <family val="2"/>
      <scheme val="major"/>
    </font>
    <font>
      <b/>
      <sz val="10"/>
      <name val="Calibri Light"/>
      <family val="2"/>
      <scheme val="major"/>
    </font>
    <font>
      <sz val="10"/>
      <name val="Calibri Light"/>
      <family val="2"/>
      <scheme val="major"/>
    </font>
    <font>
      <b/>
      <sz val="10"/>
      <color theme="0"/>
      <name val="Calibri Light"/>
      <family val="2"/>
      <scheme val="major"/>
    </font>
    <font>
      <sz val="10"/>
      <color theme="0"/>
      <name val="Calibri Light"/>
      <family val="2"/>
      <scheme val="major"/>
    </font>
    <font>
      <b/>
      <u/>
      <sz val="10"/>
      <name val="Calibri Light"/>
      <family val="2"/>
      <scheme val="major"/>
    </font>
    <font>
      <sz val="10"/>
      <color theme="1"/>
      <name val="Arial"/>
      <family val="2"/>
    </font>
    <font>
      <u/>
      <sz val="10"/>
      <name val="Calibri Light"/>
      <family val="2"/>
      <scheme val="major"/>
    </font>
    <font>
      <sz val="10"/>
      <color theme="1"/>
      <name val="Calibri Light"/>
      <family val="2"/>
    </font>
    <font>
      <i/>
      <sz val="10"/>
      <color theme="1"/>
      <name val="Arial"/>
      <family val="2"/>
    </font>
    <font>
      <b/>
      <sz val="14"/>
      <color theme="0"/>
      <name val="Calibri Light"/>
      <family val="2"/>
      <scheme val="major"/>
    </font>
  </fonts>
  <fills count="7">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4" tint="-0.249977111117893"/>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left style="thin">
        <color indexed="64"/>
      </left>
      <right style="medium">
        <color indexed="64"/>
      </right>
      <top/>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bottom/>
      <diagonal/>
    </border>
  </borders>
  <cellStyleXfs count="2">
    <xf numFmtId="0" fontId="0" fillId="0" borderId="0"/>
    <xf numFmtId="0" fontId="11" fillId="0" borderId="0"/>
  </cellStyleXfs>
  <cellXfs count="353">
    <xf numFmtId="0" fontId="0" fillId="0" borderId="0" xfId="0"/>
    <xf numFmtId="0" fontId="1" fillId="0" borderId="0" xfId="0" applyFont="1" applyFill="1" applyBorder="1" applyAlignment="1">
      <alignment horizontal="center" vertical="top" wrapText="1"/>
    </xf>
    <xf numFmtId="0" fontId="1" fillId="0" borderId="0" xfId="0" applyFont="1" applyFill="1" applyBorder="1" applyAlignment="1">
      <alignment vertical="top" wrapText="1"/>
    </xf>
    <xf numFmtId="0" fontId="1" fillId="0" borderId="0" xfId="0" applyFont="1" applyBorder="1" applyAlignment="1">
      <alignment vertical="top" wrapText="1"/>
    </xf>
    <xf numFmtId="0" fontId="6" fillId="0" borderId="0" xfId="0" applyFont="1" applyFill="1" applyBorder="1" applyAlignment="1">
      <alignment horizontal="left" vertical="top" wrapText="1"/>
    </xf>
    <xf numFmtId="0" fontId="9" fillId="3" borderId="0" xfId="0" applyFont="1" applyFill="1" applyBorder="1" applyAlignment="1">
      <alignment horizontal="left" vertical="top" wrapText="1"/>
    </xf>
    <xf numFmtId="164" fontId="7" fillId="0" borderId="0" xfId="0" applyNumberFormat="1" applyFont="1" applyFill="1" applyBorder="1" applyAlignment="1">
      <alignment horizontal="left" vertical="top" wrapText="1"/>
    </xf>
    <xf numFmtId="164" fontId="1" fillId="0" borderId="0" xfId="0" applyNumberFormat="1" applyFont="1" applyFill="1" applyBorder="1" applyAlignment="1">
      <alignment horizontal="left" vertical="top" wrapText="1"/>
    </xf>
    <xf numFmtId="49" fontId="1" fillId="0" borderId="0" xfId="0" applyNumberFormat="1" applyFont="1" applyBorder="1" applyAlignment="1">
      <alignment horizontal="left" vertical="top" wrapText="1"/>
    </xf>
    <xf numFmtId="0" fontId="1" fillId="0" borderId="0" xfId="0" applyFont="1" applyFill="1" applyBorder="1" applyAlignment="1">
      <alignment horizontal="left" vertical="top" wrapText="1"/>
    </xf>
    <xf numFmtId="0" fontId="1" fillId="0" borderId="0" xfId="0" applyFont="1" applyFill="1" applyAlignment="1">
      <alignment vertical="top" wrapText="1"/>
    </xf>
    <xf numFmtId="0" fontId="3" fillId="0" borderId="0" xfId="0" applyFont="1" applyFill="1" applyBorder="1" applyAlignment="1">
      <alignment horizontal="left" vertical="top" wrapText="1"/>
    </xf>
    <xf numFmtId="0" fontId="7" fillId="0" borderId="0" xfId="0" applyFont="1" applyFill="1" applyBorder="1" applyAlignment="1">
      <alignment horizontal="left" vertical="top" wrapText="1"/>
    </xf>
    <xf numFmtId="0" fontId="1" fillId="0" borderId="0" xfId="0" applyFont="1" applyAlignment="1">
      <alignment horizontal="center" vertical="top" wrapText="1"/>
    </xf>
    <xf numFmtId="0" fontId="8" fillId="0" borderId="0" xfId="0" applyFont="1" applyFill="1" applyBorder="1" applyAlignment="1">
      <alignment horizontal="left" vertical="top" wrapText="1"/>
    </xf>
    <xf numFmtId="0" fontId="1" fillId="0" borderId="5" xfId="0" applyFont="1" applyBorder="1" applyAlignment="1">
      <alignment horizontal="left" vertical="top" wrapText="1"/>
    </xf>
    <xf numFmtId="0" fontId="4" fillId="0" borderId="0" xfId="0" applyFont="1" applyBorder="1" applyAlignment="1">
      <alignment horizontal="left" vertical="top" wrapText="1"/>
    </xf>
    <xf numFmtId="0" fontId="5" fillId="0" borderId="0" xfId="0" applyFont="1" applyBorder="1" applyAlignment="1">
      <alignment horizontal="center" vertical="top" wrapText="1"/>
    </xf>
    <xf numFmtId="0" fontId="7" fillId="0" borderId="5" xfId="0" applyFont="1" applyFill="1" applyBorder="1" applyAlignment="1">
      <alignment horizontal="left" vertical="top" wrapText="1"/>
    </xf>
    <xf numFmtId="164" fontId="1" fillId="0" borderId="0" xfId="0" applyNumberFormat="1" applyFont="1" applyFill="1" applyBorder="1" applyAlignment="1">
      <alignment horizontal="right" vertical="top" wrapText="1"/>
    </xf>
    <xf numFmtId="164" fontId="7" fillId="0" borderId="0" xfId="0" applyNumberFormat="1" applyFont="1" applyFill="1" applyBorder="1" applyAlignment="1">
      <alignment horizontal="right" vertical="top" wrapText="1"/>
    </xf>
    <xf numFmtId="0" fontId="3" fillId="0" borderId="0" xfId="0" applyFont="1" applyFill="1" applyBorder="1" applyAlignment="1">
      <alignment horizontal="right" vertical="top" wrapText="1"/>
    </xf>
    <xf numFmtId="0" fontId="6" fillId="0" borderId="0" xfId="0" applyFont="1" applyFill="1" applyBorder="1" applyAlignment="1">
      <alignment horizontal="right" vertical="top" wrapText="1"/>
    </xf>
    <xf numFmtId="0" fontId="4" fillId="2" borderId="0" xfId="0" applyFont="1" applyFill="1" applyBorder="1" applyAlignment="1">
      <alignment horizontal="right" vertical="top" wrapText="1"/>
    </xf>
    <xf numFmtId="0" fontId="1" fillId="0" borderId="0" xfId="0" applyFont="1" applyFill="1" applyAlignment="1">
      <alignment horizontal="center" vertical="top" wrapText="1"/>
    </xf>
    <xf numFmtId="0" fontId="7" fillId="0" borderId="20" xfId="0" applyFont="1" applyFill="1" applyBorder="1" applyAlignment="1">
      <alignment horizontal="left" vertical="top" wrapText="1"/>
    </xf>
    <xf numFmtId="42" fontId="1" fillId="0" borderId="0" xfId="0" applyNumberFormat="1" applyFont="1" applyFill="1" applyBorder="1" applyAlignment="1">
      <alignment horizontal="right" vertical="top" wrapText="1"/>
    </xf>
    <xf numFmtId="42" fontId="7" fillId="0" borderId="0" xfId="0" applyNumberFormat="1" applyFont="1" applyFill="1" applyBorder="1" applyAlignment="1">
      <alignment horizontal="right" vertical="top" wrapText="1"/>
    </xf>
    <xf numFmtId="42" fontId="7" fillId="0" borderId="22" xfId="0" applyNumberFormat="1" applyFont="1" applyFill="1" applyBorder="1" applyAlignment="1">
      <alignment horizontal="right" vertical="top" wrapText="1"/>
    </xf>
    <xf numFmtId="42" fontId="4" fillId="0" borderId="0" xfId="0" applyNumberFormat="1" applyFont="1" applyFill="1" applyBorder="1" applyAlignment="1">
      <alignment horizontal="right" vertical="top" wrapText="1"/>
    </xf>
    <xf numFmtId="42" fontId="4" fillId="0" borderId="0" xfId="0" applyNumberFormat="1" applyFont="1" applyFill="1" applyBorder="1" applyAlignment="1">
      <alignment horizontal="center" vertical="top" wrapText="1"/>
    </xf>
    <xf numFmtId="0" fontId="1" fillId="0" borderId="22" xfId="0" applyFont="1" applyFill="1" applyBorder="1" applyAlignment="1">
      <alignment horizontal="right" vertical="top" wrapText="1"/>
    </xf>
    <xf numFmtId="164" fontId="7" fillId="0" borderId="12" xfId="0" applyNumberFormat="1" applyFont="1" applyFill="1" applyBorder="1" applyAlignment="1">
      <alignment horizontal="right" vertical="top" wrapText="1"/>
    </xf>
    <xf numFmtId="0" fontId="3" fillId="0" borderId="12" xfId="0" applyFont="1" applyFill="1" applyBorder="1" applyAlignment="1">
      <alignment horizontal="right" vertical="top" wrapText="1"/>
    </xf>
    <xf numFmtId="42" fontId="1" fillId="0" borderId="0" xfId="0" applyNumberFormat="1" applyFont="1" applyFill="1" applyBorder="1" applyAlignment="1">
      <alignment horizontal="left" vertical="top" wrapText="1"/>
    </xf>
    <xf numFmtId="0" fontId="5" fillId="0" borderId="0" xfId="0" applyFont="1" applyFill="1" applyBorder="1" applyAlignment="1">
      <alignment horizontal="center" vertical="top" wrapText="1"/>
    </xf>
    <xf numFmtId="42" fontId="6" fillId="0" borderId="0" xfId="0" applyNumberFormat="1" applyFont="1" applyFill="1" applyBorder="1" applyAlignment="1">
      <alignment horizontal="right" vertical="top" wrapText="1"/>
    </xf>
    <xf numFmtId="164" fontId="4" fillId="0" borderId="0" xfId="0" applyNumberFormat="1" applyFont="1" applyFill="1" applyBorder="1" applyAlignment="1">
      <alignment horizontal="center" vertical="top" wrapText="1"/>
    </xf>
    <xf numFmtId="164" fontId="6" fillId="0" borderId="0" xfId="0" applyNumberFormat="1" applyFont="1" applyFill="1" applyBorder="1" applyAlignment="1">
      <alignment horizontal="center" vertical="top" wrapText="1"/>
    </xf>
    <xf numFmtId="0" fontId="4" fillId="0" borderId="0" xfId="0" applyFont="1" applyAlignment="1">
      <alignment vertical="top" wrapText="1"/>
    </xf>
    <xf numFmtId="0" fontId="8" fillId="0" borderId="0" xfId="0" applyFont="1" applyFill="1" applyBorder="1" applyAlignment="1">
      <alignment vertical="top" wrapText="1"/>
    </xf>
    <xf numFmtId="0" fontId="9" fillId="0" borderId="0" xfId="0" applyFont="1" applyFill="1" applyBorder="1" applyAlignment="1">
      <alignment horizontal="left" vertical="top" wrapText="1"/>
    </xf>
    <xf numFmtId="165" fontId="1" fillId="0" borderId="0" xfId="0" applyNumberFormat="1" applyFont="1" applyBorder="1" applyAlignment="1">
      <alignment horizontal="left" vertical="top" wrapText="1"/>
    </xf>
    <xf numFmtId="0" fontId="8" fillId="3" borderId="0" xfId="0" applyFont="1" applyFill="1" applyBorder="1" applyAlignment="1">
      <alignment vertical="top" wrapText="1"/>
    </xf>
    <xf numFmtId="0" fontId="7" fillId="0" borderId="0" xfId="0" applyFont="1" applyFill="1" applyBorder="1" applyAlignment="1">
      <alignment horizontal="center" vertical="top" wrapText="1"/>
    </xf>
    <xf numFmtId="0" fontId="10" fillId="0" borderId="7" xfId="0" applyFont="1" applyFill="1" applyBorder="1" applyAlignment="1">
      <alignment horizontal="left" vertical="top" wrapText="1"/>
    </xf>
    <xf numFmtId="164" fontId="10" fillId="0" borderId="12" xfId="0" applyNumberFormat="1" applyFont="1" applyFill="1" applyBorder="1" applyAlignment="1">
      <alignment horizontal="right" vertical="top" wrapText="1"/>
    </xf>
    <xf numFmtId="164" fontId="10" fillId="0" borderId="0" xfId="0" applyNumberFormat="1" applyFont="1" applyFill="1" applyBorder="1" applyAlignment="1">
      <alignment horizontal="right" vertical="top" wrapText="1"/>
    </xf>
    <xf numFmtId="42" fontId="7" fillId="0" borderId="0" xfId="0" applyNumberFormat="1" applyFont="1" applyFill="1" applyBorder="1" applyAlignment="1">
      <alignment vertical="top" wrapText="1"/>
    </xf>
    <xf numFmtId="0" fontId="4" fillId="2" borderId="20" xfId="0" applyFont="1" applyFill="1" applyBorder="1" applyAlignment="1">
      <alignment horizontal="right" vertical="top" wrapText="1"/>
    </xf>
    <xf numFmtId="49" fontId="10" fillId="0" borderId="20" xfId="0" applyNumberFormat="1" applyFont="1" applyFill="1" applyBorder="1" applyAlignment="1">
      <alignment horizontal="left" vertical="top" wrapText="1"/>
    </xf>
    <xf numFmtId="0" fontId="5" fillId="0" borderId="7" xfId="0" applyFont="1" applyFill="1" applyBorder="1" applyAlignment="1">
      <alignment horizontal="left" vertical="top" wrapText="1"/>
    </xf>
    <xf numFmtId="0" fontId="6" fillId="0" borderId="0" xfId="0" applyFont="1" applyFill="1" applyBorder="1" applyAlignment="1">
      <alignment vertical="top" wrapText="1"/>
    </xf>
    <xf numFmtId="0" fontId="4" fillId="0" borderId="3" xfId="0" applyFont="1" applyBorder="1" applyAlignment="1">
      <alignment horizontal="left" vertical="top" wrapText="1"/>
    </xf>
    <xf numFmtId="0" fontId="4" fillId="0" borderId="17" xfId="0" applyFont="1" applyFill="1" applyBorder="1" applyAlignment="1">
      <alignment horizontal="right" vertical="top" wrapText="1"/>
    </xf>
    <xf numFmtId="42" fontId="4" fillId="0" borderId="22" xfId="0" applyNumberFormat="1" applyFont="1" applyFill="1" applyBorder="1" applyAlignment="1">
      <alignment horizontal="right" vertical="top" wrapText="1"/>
    </xf>
    <xf numFmtId="0" fontId="1" fillId="0" borderId="0" xfId="0" applyFont="1" applyAlignment="1">
      <alignment horizontal="left" vertical="top" wrapText="1"/>
    </xf>
    <xf numFmtId="0" fontId="1" fillId="0" borderId="0" xfId="0" applyFont="1" applyFill="1" applyBorder="1" applyAlignment="1">
      <alignment horizontal="center" vertical="center" wrapText="1"/>
    </xf>
    <xf numFmtId="0" fontId="3" fillId="0" borderId="5" xfId="0" applyFont="1" applyBorder="1" applyAlignment="1">
      <alignment horizontal="left" vertical="top" wrapText="1"/>
    </xf>
    <xf numFmtId="0" fontId="6" fillId="4" borderId="0" xfId="0" applyFont="1" applyFill="1" applyBorder="1" applyAlignment="1">
      <alignment horizontal="left" vertical="top" wrapText="1"/>
    </xf>
    <xf numFmtId="0" fontId="4" fillId="4" borderId="0" xfId="0" applyFont="1" applyFill="1" applyBorder="1" applyAlignment="1">
      <alignment horizontal="left" vertical="top" wrapText="1"/>
    </xf>
    <xf numFmtId="0" fontId="9" fillId="3" borderId="0" xfId="0" applyFont="1" applyFill="1" applyAlignment="1">
      <alignment wrapText="1"/>
    </xf>
    <xf numFmtId="0" fontId="1" fillId="0" borderId="0" xfId="0" applyFont="1" applyAlignment="1">
      <alignment wrapText="1"/>
    </xf>
    <xf numFmtId="0" fontId="5" fillId="0" borderId="0" xfId="0" applyFont="1" applyAlignment="1">
      <alignment wrapText="1"/>
    </xf>
    <xf numFmtId="0" fontId="5" fillId="0" borderId="0" xfId="0" applyFont="1" applyAlignment="1">
      <alignment horizontal="left" vertical="top" wrapText="1"/>
    </xf>
    <xf numFmtId="0" fontId="5" fillId="0" borderId="0" xfId="0" applyFont="1" applyBorder="1" applyAlignment="1">
      <alignment wrapText="1"/>
    </xf>
    <xf numFmtId="0" fontId="1" fillId="0" borderId="0" xfId="0" applyFont="1" applyBorder="1" applyAlignment="1">
      <alignment wrapText="1"/>
    </xf>
    <xf numFmtId="0" fontId="10" fillId="0" borderId="0" xfId="0" applyFont="1" applyFill="1" applyBorder="1" applyAlignment="1">
      <alignment horizontal="left" vertical="top" wrapText="1"/>
    </xf>
    <xf numFmtId="0" fontId="1" fillId="0" borderId="0" xfId="0" applyFont="1" applyFill="1" applyAlignment="1">
      <alignment horizontal="left" vertical="top" wrapText="1"/>
    </xf>
    <xf numFmtId="0" fontId="1" fillId="0" borderId="0" xfId="0" applyFont="1" applyAlignment="1">
      <alignment vertical="center" wrapText="1"/>
    </xf>
    <xf numFmtId="0" fontId="1" fillId="0" borderId="0" xfId="0" applyFont="1" applyFill="1" applyBorder="1" applyAlignment="1">
      <alignment vertical="center" wrapText="1"/>
    </xf>
    <xf numFmtId="0" fontId="1" fillId="0" borderId="0" xfId="0" applyFont="1" applyAlignment="1">
      <alignment vertical="top" wrapText="1"/>
    </xf>
    <xf numFmtId="42" fontId="1" fillId="0" borderId="1" xfId="0" applyNumberFormat="1" applyFont="1" applyFill="1" applyBorder="1" applyAlignment="1">
      <alignment horizontal="right" vertical="top" wrapText="1"/>
    </xf>
    <xf numFmtId="42" fontId="4" fillId="0" borderId="1" xfId="0" applyNumberFormat="1" applyFont="1" applyFill="1" applyBorder="1" applyAlignment="1">
      <alignment horizontal="right" vertical="top" wrapText="1"/>
    </xf>
    <xf numFmtId="0" fontId="4" fillId="0" borderId="1" xfId="0" applyFont="1" applyFill="1" applyBorder="1" applyAlignment="1">
      <alignment horizontal="right" vertical="top" wrapText="1"/>
    </xf>
    <xf numFmtId="0" fontId="4" fillId="0" borderId="1" xfId="0" applyNumberFormat="1" applyFont="1" applyFill="1" applyBorder="1" applyAlignment="1">
      <alignment horizontal="right" vertical="top" wrapText="1"/>
    </xf>
    <xf numFmtId="0" fontId="4" fillId="0" borderId="5" xfId="0" applyFont="1" applyFill="1" applyBorder="1" applyAlignment="1">
      <alignment horizontal="right" vertical="top" wrapText="1"/>
    </xf>
    <xf numFmtId="0" fontId="6" fillId="0" borderId="5" xfId="0" applyFont="1" applyFill="1" applyBorder="1" applyAlignment="1">
      <alignment horizontal="right" vertical="top" wrapText="1"/>
    </xf>
    <xf numFmtId="49" fontId="7" fillId="2" borderId="5" xfId="0" applyNumberFormat="1" applyFont="1" applyFill="1" applyBorder="1" applyAlignment="1">
      <alignment horizontal="left" vertical="top" wrapText="1"/>
    </xf>
    <xf numFmtId="0" fontId="6" fillId="0" borderId="1" xfId="0" applyNumberFormat="1" applyFont="1" applyFill="1" applyBorder="1" applyAlignment="1">
      <alignment horizontal="right" vertical="top" wrapText="1"/>
    </xf>
    <xf numFmtId="49" fontId="6" fillId="2" borderId="5" xfId="0" applyNumberFormat="1" applyFont="1" applyFill="1" applyBorder="1" applyAlignment="1">
      <alignment horizontal="left" vertical="top" wrapText="1"/>
    </xf>
    <xf numFmtId="0" fontId="1" fillId="0" borderId="26" xfId="0" applyFont="1" applyBorder="1" applyAlignment="1">
      <alignment vertical="top" wrapText="1"/>
    </xf>
    <xf numFmtId="42" fontId="4" fillId="0" borderId="4" xfId="0" applyNumberFormat="1" applyFont="1" applyFill="1" applyBorder="1" applyAlignment="1">
      <alignment horizontal="right" vertical="top" wrapText="1"/>
    </xf>
    <xf numFmtId="0" fontId="6" fillId="0" borderId="26" xfId="0" applyFont="1" applyFill="1" applyBorder="1" applyAlignment="1">
      <alignment horizontal="right" vertical="top" wrapText="1"/>
    </xf>
    <xf numFmtId="42" fontId="7" fillId="0" borderId="1" xfId="0" applyNumberFormat="1" applyFont="1" applyFill="1" applyBorder="1" applyAlignment="1">
      <alignment horizontal="right" vertical="top" wrapText="1"/>
    </xf>
    <xf numFmtId="0" fontId="7" fillId="0" borderId="26" xfId="0" applyFont="1" applyFill="1" applyBorder="1" applyAlignment="1">
      <alignment horizontal="left" vertical="top" wrapText="1"/>
    </xf>
    <xf numFmtId="164" fontId="4" fillId="0" borderId="4" xfId="0" applyNumberFormat="1" applyFont="1" applyFill="1" applyBorder="1" applyAlignment="1">
      <alignment horizontal="right" vertical="top" wrapText="1"/>
    </xf>
    <xf numFmtId="0" fontId="4" fillId="0" borderId="4" xfId="0" applyNumberFormat="1" applyFont="1" applyFill="1" applyBorder="1" applyAlignment="1">
      <alignment horizontal="right" vertical="top" wrapText="1"/>
    </xf>
    <xf numFmtId="42" fontId="1" fillId="0" borderId="1" xfId="0" applyNumberFormat="1" applyFont="1" applyFill="1" applyBorder="1" applyAlignment="1">
      <alignment horizontal="left" vertical="top" wrapText="1"/>
    </xf>
    <xf numFmtId="164" fontId="4" fillId="0" borderId="1" xfId="0" applyNumberFormat="1" applyFont="1" applyFill="1" applyBorder="1" applyAlignment="1">
      <alignment horizontal="right" vertical="top" wrapText="1"/>
    </xf>
    <xf numFmtId="0" fontId="6" fillId="0" borderId="38" xfId="0" applyFont="1" applyFill="1" applyBorder="1" applyAlignment="1">
      <alignment horizontal="right" vertical="top" wrapText="1"/>
    </xf>
    <xf numFmtId="0" fontId="1" fillId="0" borderId="38" xfId="0" applyFont="1" applyBorder="1" applyAlignment="1">
      <alignment vertical="top" wrapText="1"/>
    </xf>
    <xf numFmtId="0" fontId="7" fillId="0" borderId="38" xfId="0" applyFont="1" applyFill="1" applyBorder="1" applyAlignment="1">
      <alignment horizontal="left" vertical="top" wrapText="1"/>
    </xf>
    <xf numFmtId="0" fontId="3" fillId="0" borderId="38" xfId="0" applyFont="1" applyFill="1" applyBorder="1" applyAlignment="1">
      <alignment vertical="top" wrapText="1"/>
    </xf>
    <xf numFmtId="0" fontId="14" fillId="0" borderId="0" xfId="0" applyFont="1" applyFill="1" applyBorder="1" applyAlignment="1">
      <alignment horizontal="right" vertical="top" wrapText="1"/>
    </xf>
    <xf numFmtId="0" fontId="12" fillId="0" borderId="25" xfId="0" applyFont="1" applyFill="1" applyBorder="1" applyAlignment="1">
      <alignment horizontal="center" vertical="top" wrapText="1"/>
    </xf>
    <xf numFmtId="0" fontId="6" fillId="0" borderId="0" xfId="0" applyFont="1" applyFill="1" applyBorder="1" applyAlignment="1">
      <alignment horizontal="center" vertical="top" wrapText="1"/>
    </xf>
    <xf numFmtId="0" fontId="1" fillId="3" borderId="0" xfId="0" applyFont="1" applyFill="1" applyBorder="1" applyAlignment="1">
      <alignment horizontal="left" vertical="top" wrapText="1"/>
    </xf>
    <xf numFmtId="42" fontId="1" fillId="0" borderId="0" xfId="0" applyNumberFormat="1" applyFont="1" applyFill="1" applyBorder="1" applyAlignment="1">
      <alignment vertical="top" wrapText="1"/>
    </xf>
    <xf numFmtId="164" fontId="1" fillId="0" borderId="12" xfId="0" applyNumberFormat="1" applyFont="1" applyFill="1" applyBorder="1" applyAlignment="1">
      <alignment horizontal="right" vertical="top" wrapText="1"/>
    </xf>
    <xf numFmtId="0" fontId="1" fillId="0" borderId="0" xfId="0" applyFont="1" applyAlignment="1">
      <alignment vertical="top" wrapText="1"/>
    </xf>
    <xf numFmtId="0" fontId="4" fillId="0" borderId="0" xfId="0" applyFont="1" applyBorder="1" applyAlignment="1">
      <alignment vertical="top" wrapText="1"/>
    </xf>
    <xf numFmtId="0" fontId="15" fillId="3" borderId="0" xfId="0" applyFont="1" applyFill="1" applyBorder="1" applyAlignment="1">
      <alignment horizontal="left" vertical="top" wrapText="1"/>
    </xf>
    <xf numFmtId="164" fontId="4" fillId="0" borderId="32" xfId="0" applyNumberFormat="1" applyFont="1" applyFill="1" applyBorder="1" applyAlignment="1">
      <alignment horizontal="center" vertical="top" wrapText="1"/>
    </xf>
    <xf numFmtId="164" fontId="1" fillId="0" borderId="32" xfId="0" applyNumberFormat="1" applyFont="1" applyFill="1" applyBorder="1" applyAlignment="1">
      <alignment horizontal="right" vertical="top" wrapText="1"/>
    </xf>
    <xf numFmtId="0" fontId="10" fillId="0" borderId="20" xfId="0" applyFont="1" applyFill="1" applyBorder="1" applyAlignment="1">
      <alignment horizontal="left" vertical="top" wrapText="1"/>
    </xf>
    <xf numFmtId="164" fontId="4" fillId="0" borderId="34" xfId="0" applyNumberFormat="1" applyFont="1" applyFill="1" applyBorder="1" applyAlignment="1">
      <alignment horizontal="right" vertical="top" wrapText="1"/>
    </xf>
    <xf numFmtId="0" fontId="1" fillId="0" borderId="24" xfId="0" applyFont="1" applyFill="1" applyBorder="1" applyAlignment="1">
      <alignment horizontal="right" vertical="top" wrapText="1"/>
    </xf>
    <xf numFmtId="164" fontId="10" fillId="0" borderId="22" xfId="0" applyNumberFormat="1" applyFont="1" applyFill="1" applyBorder="1" applyAlignment="1">
      <alignment horizontal="right" vertical="top" wrapText="1"/>
    </xf>
    <xf numFmtId="164" fontId="1" fillId="0" borderId="22" xfId="0" applyNumberFormat="1" applyFont="1" applyFill="1" applyBorder="1" applyAlignment="1">
      <alignment horizontal="right" vertical="top" wrapText="1"/>
    </xf>
    <xf numFmtId="164" fontId="4" fillId="0" borderId="14" xfId="0" applyNumberFormat="1" applyFont="1" applyFill="1" applyBorder="1" applyAlignment="1">
      <alignment horizontal="right" vertical="top" wrapText="1"/>
    </xf>
    <xf numFmtId="164" fontId="4" fillId="0" borderId="32" xfId="0" applyNumberFormat="1" applyFont="1" applyFill="1" applyBorder="1" applyAlignment="1">
      <alignment horizontal="right" vertical="top" wrapText="1"/>
    </xf>
    <xf numFmtId="0" fontId="1" fillId="0" borderId="32" xfId="0" applyFont="1" applyFill="1" applyBorder="1" applyAlignment="1">
      <alignment horizontal="right" vertical="top" wrapText="1"/>
    </xf>
    <xf numFmtId="42" fontId="4" fillId="0" borderId="34" xfId="0" applyNumberFormat="1" applyFont="1" applyFill="1" applyBorder="1" applyAlignment="1">
      <alignment horizontal="right" vertical="top" wrapText="1"/>
    </xf>
    <xf numFmtId="42" fontId="1" fillId="0" borderId="24" xfId="0" applyNumberFormat="1" applyFont="1" applyFill="1" applyBorder="1" applyAlignment="1">
      <alignment horizontal="right" vertical="top" wrapText="1"/>
    </xf>
    <xf numFmtId="42" fontId="1" fillId="0" borderId="24" xfId="0" applyNumberFormat="1" applyFont="1" applyFill="1" applyBorder="1" applyAlignment="1">
      <alignment horizontal="left" vertical="top" wrapText="1"/>
    </xf>
    <xf numFmtId="0" fontId="4" fillId="0" borderId="14" xfId="0" applyNumberFormat="1" applyFont="1" applyFill="1" applyBorder="1" applyAlignment="1">
      <alignment horizontal="right" vertical="top" wrapText="1"/>
    </xf>
    <xf numFmtId="0" fontId="5" fillId="0" borderId="20" xfId="0" applyFont="1" applyFill="1" applyBorder="1" applyAlignment="1">
      <alignment vertical="top" wrapText="1"/>
    </xf>
    <xf numFmtId="164" fontId="10" fillId="0" borderId="24" xfId="0" applyNumberFormat="1" applyFont="1" applyFill="1" applyBorder="1" applyAlignment="1">
      <alignment horizontal="right" vertical="top" wrapText="1"/>
    </xf>
    <xf numFmtId="0" fontId="4" fillId="0" borderId="32" xfId="0" applyFont="1" applyFill="1" applyBorder="1" applyAlignment="1">
      <alignment horizontal="center" vertical="top" wrapText="1"/>
    </xf>
    <xf numFmtId="0" fontId="7" fillId="0" borderId="32" xfId="0" applyFont="1" applyFill="1" applyBorder="1" applyAlignment="1">
      <alignment horizontal="right" vertical="top" wrapText="1"/>
    </xf>
    <xf numFmtId="0" fontId="4" fillId="0" borderId="24" xfId="0" applyNumberFormat="1" applyFont="1" applyFill="1" applyBorder="1" applyAlignment="1">
      <alignment horizontal="right" vertical="top" wrapText="1"/>
    </xf>
    <xf numFmtId="164" fontId="1" fillId="0" borderId="22" xfId="0" applyNumberFormat="1" applyFont="1" applyFill="1" applyBorder="1" applyAlignment="1">
      <alignment horizontal="left" vertical="top" wrapText="1"/>
    </xf>
    <xf numFmtId="49" fontId="7" fillId="2" borderId="37" xfId="0" applyNumberFormat="1" applyFont="1" applyFill="1" applyBorder="1" applyAlignment="1">
      <alignment horizontal="left" vertical="top" wrapText="1"/>
    </xf>
    <xf numFmtId="0" fontId="5" fillId="0" borderId="31" xfId="0" applyFont="1" applyBorder="1" applyAlignment="1">
      <alignment vertical="top" wrapText="1"/>
    </xf>
    <xf numFmtId="164" fontId="10" fillId="0" borderId="39" xfId="0" applyNumberFormat="1" applyFont="1" applyFill="1" applyBorder="1" applyAlignment="1">
      <alignment horizontal="right" vertical="top" wrapText="1"/>
    </xf>
    <xf numFmtId="0" fontId="5" fillId="0" borderId="8" xfId="0" applyFont="1" applyFill="1" applyBorder="1" applyAlignment="1">
      <alignment vertical="top" wrapText="1"/>
    </xf>
    <xf numFmtId="0" fontId="5" fillId="0" borderId="8" xfId="0" applyFont="1" applyFill="1" applyBorder="1" applyAlignment="1">
      <alignment horizontal="left" vertical="top" wrapText="1"/>
    </xf>
    <xf numFmtId="0" fontId="1" fillId="0" borderId="40" xfId="0" applyFont="1" applyFill="1" applyBorder="1" applyAlignment="1">
      <alignment horizontal="left" vertical="top" wrapText="1"/>
    </xf>
    <xf numFmtId="0" fontId="1" fillId="0" borderId="9" xfId="0" applyFont="1" applyFill="1" applyBorder="1" applyAlignment="1">
      <alignment horizontal="left" vertical="top" wrapText="1"/>
    </xf>
    <xf numFmtId="49" fontId="7" fillId="0" borderId="5" xfId="0" applyNumberFormat="1" applyFont="1" applyFill="1" applyBorder="1" applyAlignment="1">
      <alignment horizontal="left" vertical="top" wrapText="1"/>
    </xf>
    <xf numFmtId="42" fontId="1" fillId="0" borderId="10" xfId="0" applyNumberFormat="1" applyFont="1" applyFill="1" applyBorder="1" applyAlignment="1">
      <alignment horizontal="right" vertical="top" wrapText="1"/>
    </xf>
    <xf numFmtId="0" fontId="6" fillId="0" borderId="36" xfId="0" applyFont="1" applyFill="1" applyBorder="1" applyAlignment="1">
      <alignment horizontal="right" vertical="top" wrapText="1"/>
    </xf>
    <xf numFmtId="42" fontId="9" fillId="0" borderId="1" xfId="0" applyNumberFormat="1" applyFont="1" applyFill="1" applyBorder="1" applyAlignment="1">
      <alignment horizontal="right" vertical="top" wrapText="1"/>
    </xf>
    <xf numFmtId="42" fontId="6" fillId="0" borderId="1" xfId="0" applyNumberFormat="1" applyFont="1" applyFill="1" applyBorder="1" applyAlignment="1">
      <alignment horizontal="right" vertical="top" wrapText="1"/>
    </xf>
    <xf numFmtId="42" fontId="7" fillId="0" borderId="24" xfId="0" applyNumberFormat="1" applyFont="1" applyFill="1" applyBorder="1" applyAlignment="1">
      <alignment horizontal="right" vertical="top" wrapText="1"/>
    </xf>
    <xf numFmtId="42" fontId="9" fillId="0" borderId="24" xfId="0" applyNumberFormat="1" applyFont="1" applyFill="1" applyBorder="1" applyAlignment="1">
      <alignment horizontal="right" vertical="top" wrapText="1"/>
    </xf>
    <xf numFmtId="0" fontId="7" fillId="0" borderId="29" xfId="0" applyFont="1" applyFill="1" applyBorder="1" applyAlignment="1">
      <alignment horizontal="right" vertical="top" wrapText="1"/>
    </xf>
    <xf numFmtId="164" fontId="1" fillId="0" borderId="41" xfId="0" applyNumberFormat="1" applyFont="1" applyFill="1" applyBorder="1" applyAlignment="1">
      <alignment horizontal="left" vertical="top" wrapText="1"/>
    </xf>
    <xf numFmtId="42" fontId="1" fillId="0" borderId="21" xfId="0" applyNumberFormat="1" applyFont="1" applyFill="1" applyBorder="1" applyAlignment="1">
      <alignment horizontal="right" vertical="top" wrapText="1"/>
    </xf>
    <xf numFmtId="42" fontId="9" fillId="0" borderId="16" xfId="0" applyNumberFormat="1" applyFont="1" applyFill="1" applyBorder="1" applyAlignment="1">
      <alignment horizontal="right" vertical="top" wrapText="1"/>
    </xf>
    <xf numFmtId="42" fontId="9" fillId="0" borderId="10" xfId="0" applyNumberFormat="1" applyFont="1" applyFill="1" applyBorder="1" applyAlignment="1">
      <alignment horizontal="right" vertical="top" wrapText="1"/>
    </xf>
    <xf numFmtId="164" fontId="1" fillId="0" borderId="21" xfId="0" applyNumberFormat="1" applyFont="1" applyFill="1" applyBorder="1" applyAlignment="1">
      <alignment horizontal="left" vertical="top" wrapText="1"/>
    </xf>
    <xf numFmtId="164" fontId="7" fillId="0" borderId="21" xfId="0" applyNumberFormat="1" applyFont="1" applyFill="1" applyBorder="1" applyAlignment="1">
      <alignment horizontal="left" vertical="top" wrapText="1"/>
    </xf>
    <xf numFmtId="42" fontId="7" fillId="0" borderId="10" xfId="0" applyNumberFormat="1" applyFont="1" applyFill="1" applyBorder="1" applyAlignment="1">
      <alignment horizontal="right" vertical="top" wrapText="1"/>
    </xf>
    <xf numFmtId="0" fontId="5" fillId="0" borderId="7" xfId="0" applyFont="1" applyFill="1" applyBorder="1" applyAlignment="1">
      <alignment vertical="top" wrapText="1"/>
    </xf>
    <xf numFmtId="164" fontId="10" fillId="0" borderId="40" xfId="0" applyNumberFormat="1" applyFont="1" applyFill="1" applyBorder="1" applyAlignment="1">
      <alignment horizontal="right" vertical="top" wrapText="1"/>
    </xf>
    <xf numFmtId="0" fontId="3" fillId="0" borderId="30" xfId="0" applyFont="1" applyFill="1" applyBorder="1" applyAlignment="1">
      <alignment horizontal="right" vertical="top" wrapText="1"/>
    </xf>
    <xf numFmtId="0" fontId="1" fillId="0" borderId="29" xfId="0" applyFont="1" applyFill="1" applyBorder="1" applyAlignment="1">
      <alignment horizontal="right" vertical="top" wrapText="1"/>
    </xf>
    <xf numFmtId="0" fontId="1" fillId="0" borderId="41" xfId="0" applyFont="1" applyFill="1" applyBorder="1" applyAlignment="1">
      <alignment horizontal="right" vertical="top" wrapText="1"/>
    </xf>
    <xf numFmtId="42" fontId="1" fillId="0" borderId="16" xfId="0" applyNumberFormat="1" applyFont="1" applyFill="1" applyBorder="1" applyAlignment="1">
      <alignment horizontal="right" vertical="top" wrapText="1"/>
    </xf>
    <xf numFmtId="42" fontId="7" fillId="0" borderId="21" xfId="0" applyNumberFormat="1" applyFont="1" applyFill="1" applyBorder="1" applyAlignment="1">
      <alignment horizontal="right" vertical="top" wrapText="1"/>
    </xf>
    <xf numFmtId="0" fontId="10" fillId="0" borderId="8" xfId="0" applyFont="1" applyFill="1" applyBorder="1" applyAlignment="1">
      <alignment horizontal="left" vertical="top" wrapText="1"/>
    </xf>
    <xf numFmtId="0" fontId="12" fillId="0" borderId="15" xfId="0" applyFont="1" applyFill="1" applyBorder="1" applyAlignment="1">
      <alignment horizontal="center" vertical="top" wrapText="1"/>
    </xf>
    <xf numFmtId="164" fontId="1" fillId="0" borderId="29" xfId="0" applyNumberFormat="1" applyFont="1" applyFill="1" applyBorder="1" applyAlignment="1">
      <alignment horizontal="right" vertical="top" wrapText="1"/>
    </xf>
    <xf numFmtId="164" fontId="1" fillId="0" borderId="41" xfId="0" applyNumberFormat="1" applyFont="1" applyFill="1" applyBorder="1" applyAlignment="1">
      <alignment horizontal="right" vertical="top" wrapText="1"/>
    </xf>
    <xf numFmtId="0" fontId="1" fillId="0" borderId="16" xfId="0" applyFont="1" applyFill="1" applyBorder="1" applyAlignment="1">
      <alignment horizontal="right" vertical="top" wrapText="1"/>
    </xf>
    <xf numFmtId="42" fontId="1" fillId="0" borderId="16" xfId="0" applyNumberFormat="1" applyFont="1" applyFill="1" applyBorder="1" applyAlignment="1">
      <alignment horizontal="left" vertical="top" wrapText="1"/>
    </xf>
    <xf numFmtId="0" fontId="1" fillId="0" borderId="5" xfId="0" applyFont="1" applyBorder="1" applyAlignment="1">
      <alignment vertical="top" wrapText="1"/>
    </xf>
    <xf numFmtId="42" fontId="1" fillId="0" borderId="10" xfId="0" applyNumberFormat="1" applyFont="1" applyFill="1" applyBorder="1" applyAlignment="1">
      <alignment horizontal="left" vertical="top" wrapText="1"/>
    </xf>
    <xf numFmtId="0" fontId="4" fillId="0" borderId="36" xfId="0" applyFont="1" applyBorder="1" applyAlignment="1">
      <alignment horizontal="right" vertical="top" wrapText="1"/>
    </xf>
    <xf numFmtId="0" fontId="4" fillId="0" borderId="23" xfId="0" applyFont="1" applyFill="1" applyBorder="1" applyAlignment="1">
      <alignment horizontal="right" vertical="top" wrapText="1"/>
    </xf>
    <xf numFmtId="42" fontId="4" fillId="0" borderId="41" xfId="0" applyNumberFormat="1" applyFont="1" applyFill="1" applyBorder="1" applyAlignment="1">
      <alignment horizontal="right" vertical="top" wrapText="1"/>
    </xf>
    <xf numFmtId="0" fontId="6" fillId="0" borderId="24" xfId="0" applyNumberFormat="1" applyFont="1" applyFill="1" applyBorder="1" applyAlignment="1">
      <alignment horizontal="right" vertical="top" wrapText="1"/>
    </xf>
    <xf numFmtId="164" fontId="1" fillId="0" borderId="23" xfId="0" applyNumberFormat="1" applyFont="1" applyFill="1" applyBorder="1" applyAlignment="1">
      <alignment horizontal="right" vertical="top" wrapText="1"/>
    </xf>
    <xf numFmtId="0" fontId="4" fillId="0" borderId="40" xfId="0" applyFont="1" applyFill="1" applyBorder="1" applyAlignment="1">
      <alignment horizontal="right" vertical="top" wrapText="1"/>
    </xf>
    <xf numFmtId="164" fontId="1" fillId="0" borderId="42" xfId="0" applyNumberFormat="1" applyFont="1" applyFill="1" applyBorder="1" applyAlignment="1">
      <alignment horizontal="right" vertical="top" wrapText="1"/>
    </xf>
    <xf numFmtId="42" fontId="7" fillId="0" borderId="21" xfId="0" applyNumberFormat="1" applyFont="1" applyFill="1" applyBorder="1" applyAlignment="1">
      <alignment vertical="top" wrapText="1"/>
    </xf>
    <xf numFmtId="164" fontId="4" fillId="0" borderId="2" xfId="0" applyNumberFormat="1" applyFont="1" applyFill="1" applyBorder="1" applyAlignment="1">
      <alignment horizontal="right" vertical="top" wrapText="1"/>
    </xf>
    <xf numFmtId="164" fontId="4" fillId="0" borderId="24" xfId="0" applyNumberFormat="1" applyFont="1" applyFill="1" applyBorder="1" applyAlignment="1">
      <alignment horizontal="right" vertical="top" wrapText="1"/>
    </xf>
    <xf numFmtId="0" fontId="7" fillId="0" borderId="37" xfId="0" applyFont="1" applyFill="1" applyBorder="1" applyAlignment="1">
      <alignment horizontal="left" vertical="top" wrapText="1"/>
    </xf>
    <xf numFmtId="0" fontId="5" fillId="0" borderId="31" xfId="0" applyFont="1" applyFill="1" applyBorder="1" applyAlignment="1">
      <alignment vertical="top" wrapText="1"/>
    </xf>
    <xf numFmtId="0" fontId="6" fillId="0" borderId="37" xfId="0" applyFont="1" applyFill="1" applyBorder="1" applyAlignment="1">
      <alignment horizontal="right" vertical="top" wrapText="1"/>
    </xf>
    <xf numFmtId="42" fontId="1" fillId="0" borderId="0" xfId="0" applyNumberFormat="1" applyFont="1" applyFill="1" applyBorder="1" applyAlignment="1">
      <alignment horizontal="right" vertical="center" wrapText="1"/>
    </xf>
    <xf numFmtId="164" fontId="1" fillId="0" borderId="40" xfId="0" applyNumberFormat="1" applyFont="1" applyFill="1" applyBorder="1" applyAlignment="1">
      <alignment horizontal="right" vertical="top" wrapText="1"/>
    </xf>
    <xf numFmtId="164" fontId="7" fillId="0" borderId="40" xfId="0" applyNumberFormat="1" applyFont="1" applyFill="1" applyBorder="1" applyAlignment="1">
      <alignment horizontal="right" vertical="top" wrapText="1"/>
    </xf>
    <xf numFmtId="0" fontId="3" fillId="0" borderId="40" xfId="0" applyFont="1" applyFill="1" applyBorder="1" applyAlignment="1">
      <alignment horizontal="right" vertical="top" wrapText="1"/>
    </xf>
    <xf numFmtId="0" fontId="3" fillId="0" borderId="9" xfId="0" applyFont="1" applyFill="1" applyBorder="1" applyAlignment="1">
      <alignment horizontal="right" vertical="top" wrapText="1"/>
    </xf>
    <xf numFmtId="42" fontId="4" fillId="0" borderId="18" xfId="0" applyNumberFormat="1" applyFont="1" applyFill="1" applyBorder="1" applyAlignment="1">
      <alignment horizontal="right" vertical="top" wrapText="1"/>
    </xf>
    <xf numFmtId="42" fontId="4" fillId="0" borderId="24" xfId="0" applyNumberFormat="1" applyFont="1" applyFill="1" applyBorder="1" applyAlignment="1">
      <alignment horizontal="right" vertical="top" wrapText="1"/>
    </xf>
    <xf numFmtId="42" fontId="1" fillId="0" borderId="24" xfId="0" quotePrefix="1" applyNumberFormat="1" applyFont="1" applyFill="1" applyBorder="1" applyAlignment="1">
      <alignment horizontal="left" vertical="top" wrapText="1"/>
    </xf>
    <xf numFmtId="0" fontId="7" fillId="0" borderId="0" xfId="0" applyFont="1" applyAlignment="1">
      <alignment vertical="top" wrapText="1"/>
    </xf>
    <xf numFmtId="0" fontId="1" fillId="0" borderId="1" xfId="0" applyFont="1" applyBorder="1" applyAlignment="1">
      <alignment horizontal="left" vertical="top" wrapText="1"/>
    </xf>
    <xf numFmtId="42" fontId="7" fillId="0" borderId="16" xfId="0" applyNumberFormat="1" applyFont="1" applyFill="1" applyBorder="1" applyAlignment="1">
      <alignment horizontal="right" vertical="top" wrapText="1"/>
    </xf>
    <xf numFmtId="42" fontId="6" fillId="0" borderId="32" xfId="0" applyNumberFormat="1" applyFont="1" applyFill="1" applyBorder="1" applyAlignment="1">
      <alignment horizontal="right" vertical="top" wrapText="1"/>
    </xf>
    <xf numFmtId="42" fontId="1" fillId="0" borderId="32" xfId="0" applyNumberFormat="1" applyFont="1" applyFill="1" applyBorder="1" applyAlignment="1">
      <alignment vertical="top" wrapText="1"/>
    </xf>
    <xf numFmtId="42" fontId="7" fillId="0" borderId="32" xfId="0" applyNumberFormat="1" applyFont="1" applyFill="1" applyBorder="1" applyAlignment="1">
      <alignment vertical="top" wrapText="1"/>
    </xf>
    <xf numFmtId="0" fontId="4" fillId="2" borderId="37" xfId="0" applyFont="1" applyFill="1" applyBorder="1" applyAlignment="1">
      <alignment horizontal="right" vertical="top" wrapText="1"/>
    </xf>
    <xf numFmtId="42" fontId="7" fillId="0" borderId="29" xfId="0" applyNumberFormat="1" applyFont="1" applyFill="1" applyBorder="1" applyAlignment="1">
      <alignment vertical="top" wrapText="1"/>
    </xf>
    <xf numFmtId="0" fontId="2" fillId="5" borderId="25" xfId="0" applyFont="1" applyFill="1" applyBorder="1" applyAlignment="1">
      <alignment horizontal="center" vertical="top" wrapText="1"/>
    </xf>
    <xf numFmtId="0" fontId="1" fillId="5" borderId="24" xfId="0" applyFont="1" applyFill="1" applyBorder="1" applyAlignment="1">
      <alignment horizontal="right" vertical="top" wrapText="1"/>
    </xf>
    <xf numFmtId="42" fontId="1" fillId="5" borderId="24" xfId="0" applyNumberFormat="1" applyFont="1" applyFill="1" applyBorder="1" applyAlignment="1">
      <alignment horizontal="right" vertical="top" wrapText="1"/>
    </xf>
    <xf numFmtId="42" fontId="1" fillId="5" borderId="1" xfId="0" applyNumberFormat="1" applyFont="1" applyFill="1" applyBorder="1" applyAlignment="1">
      <alignment horizontal="right" vertical="top" wrapText="1"/>
    </xf>
    <xf numFmtId="42" fontId="1" fillId="5" borderId="0" xfId="0" applyNumberFormat="1" applyFont="1" applyFill="1" applyBorder="1" applyAlignment="1">
      <alignment horizontal="right" vertical="top" wrapText="1"/>
    </xf>
    <xf numFmtId="42" fontId="7" fillId="5" borderId="1" xfId="0" applyNumberFormat="1" applyFont="1" applyFill="1" applyBorder="1" applyAlignment="1">
      <alignment horizontal="right" vertical="top" wrapText="1"/>
    </xf>
    <xf numFmtId="0" fontId="1" fillId="5" borderId="0" xfId="0" applyFont="1" applyFill="1" applyBorder="1" applyAlignment="1">
      <alignment horizontal="left" vertical="top" wrapText="1"/>
    </xf>
    <xf numFmtId="42" fontId="1" fillId="5" borderId="19" xfId="0" applyNumberFormat="1" applyFont="1" applyFill="1" applyBorder="1" applyAlignment="1">
      <alignment horizontal="right" vertical="top" wrapText="1"/>
    </xf>
    <xf numFmtId="0" fontId="12" fillId="5" borderId="25" xfId="0" applyFont="1" applyFill="1" applyBorder="1" applyAlignment="1">
      <alignment horizontal="center" vertical="top" wrapText="1"/>
    </xf>
    <xf numFmtId="42" fontId="7" fillId="5" borderId="0" xfId="0" applyNumberFormat="1" applyFont="1" applyFill="1" applyBorder="1" applyAlignment="1">
      <alignment horizontal="right" vertical="top" wrapText="1"/>
    </xf>
    <xf numFmtId="42" fontId="7" fillId="5" borderId="24" xfId="0" applyNumberFormat="1" applyFont="1" applyFill="1" applyBorder="1" applyAlignment="1">
      <alignment horizontal="right" vertical="top" wrapText="1"/>
    </xf>
    <xf numFmtId="42" fontId="9" fillId="5" borderId="1" xfId="0" applyNumberFormat="1" applyFont="1" applyFill="1" applyBorder="1" applyAlignment="1">
      <alignment horizontal="right" vertical="top" wrapText="1"/>
    </xf>
    <xf numFmtId="42" fontId="7" fillId="5" borderId="19" xfId="0" applyNumberFormat="1" applyFont="1" applyFill="1" applyBorder="1" applyAlignment="1">
      <alignment horizontal="right" vertical="top" wrapText="1"/>
    </xf>
    <xf numFmtId="42" fontId="1" fillId="5" borderId="24" xfId="0" applyNumberFormat="1" applyFont="1" applyFill="1" applyBorder="1" applyAlignment="1">
      <alignment horizontal="left" vertical="top" wrapText="1"/>
    </xf>
    <xf numFmtId="42" fontId="1" fillId="5" borderId="1" xfId="0" applyNumberFormat="1" applyFont="1" applyFill="1" applyBorder="1" applyAlignment="1">
      <alignment horizontal="left" vertical="top" wrapText="1"/>
    </xf>
    <xf numFmtId="0" fontId="13" fillId="0" borderId="0" xfId="0" applyFont="1" applyFill="1" applyBorder="1" applyAlignment="1">
      <alignment vertical="center" wrapText="1"/>
    </xf>
    <xf numFmtId="42" fontId="4" fillId="5" borderId="23" xfId="0" applyNumberFormat="1" applyFont="1" applyFill="1" applyBorder="1" applyAlignment="1">
      <alignment horizontal="right" vertical="top" wrapText="1"/>
    </xf>
    <xf numFmtId="42" fontId="4" fillId="5" borderId="23" xfId="0" applyNumberFormat="1" applyFont="1" applyFill="1" applyBorder="1" applyAlignment="1">
      <alignment horizontal="left" vertical="top" wrapText="1"/>
    </xf>
    <xf numFmtId="42" fontId="4" fillId="5" borderId="18" xfId="0" applyNumberFormat="1" applyFont="1" applyFill="1" applyBorder="1" applyAlignment="1">
      <alignment horizontal="right" vertical="top" wrapText="1"/>
    </xf>
    <xf numFmtId="42" fontId="4" fillId="5" borderId="18" xfId="0" applyNumberFormat="1" applyFont="1" applyFill="1" applyBorder="1" applyAlignment="1">
      <alignment horizontal="left" vertical="top" wrapText="1"/>
    </xf>
    <xf numFmtId="42" fontId="4" fillId="5" borderId="1" xfId="0" applyNumberFormat="1" applyFont="1" applyFill="1" applyBorder="1" applyAlignment="1">
      <alignment horizontal="right" vertical="top" wrapText="1"/>
    </xf>
    <xf numFmtId="42" fontId="4" fillId="5" borderId="2" xfId="0" applyNumberFormat="1" applyFont="1" applyFill="1" applyBorder="1" applyAlignment="1">
      <alignment vertical="top" wrapText="1"/>
    </xf>
    <xf numFmtId="42" fontId="6" fillId="5" borderId="2" xfId="0" applyNumberFormat="1" applyFont="1" applyFill="1" applyBorder="1" applyAlignment="1">
      <alignment vertical="top" wrapText="1"/>
    </xf>
    <xf numFmtId="42" fontId="4" fillId="0" borderId="33" xfId="0" applyNumberFormat="1" applyFont="1" applyFill="1" applyBorder="1" applyAlignment="1">
      <alignment horizontal="right" vertical="top" wrapText="1"/>
    </xf>
    <xf numFmtId="42" fontId="4" fillId="0" borderId="23" xfId="0" applyNumberFormat="1" applyFont="1" applyFill="1" applyBorder="1" applyAlignment="1">
      <alignment horizontal="right" vertical="top" wrapText="1"/>
    </xf>
    <xf numFmtId="42" fontId="4" fillId="0" borderId="23" xfId="0" applyNumberFormat="1" applyFont="1" applyFill="1" applyBorder="1" applyAlignment="1">
      <alignment horizontal="left" vertical="top" wrapText="1"/>
    </xf>
    <xf numFmtId="42" fontId="4" fillId="0" borderId="18" xfId="0" applyNumberFormat="1" applyFont="1" applyFill="1" applyBorder="1" applyAlignment="1">
      <alignment horizontal="left" vertical="top" wrapText="1"/>
    </xf>
    <xf numFmtId="42" fontId="4" fillId="0" borderId="13" xfId="0" applyNumberFormat="1" applyFont="1" applyFill="1" applyBorder="1" applyAlignment="1">
      <alignment horizontal="left" vertical="top" wrapText="1"/>
    </xf>
    <xf numFmtId="42" fontId="4" fillId="0" borderId="42" xfId="0" applyNumberFormat="1" applyFont="1" applyFill="1" applyBorder="1" applyAlignment="1">
      <alignment horizontal="left" vertical="top" wrapText="1"/>
    </xf>
    <xf numFmtId="42" fontId="6" fillId="0" borderId="2" xfId="0" applyNumberFormat="1" applyFont="1" applyFill="1" applyBorder="1" applyAlignment="1">
      <alignment vertical="top" wrapText="1"/>
    </xf>
    <xf numFmtId="42" fontId="4" fillId="0" borderId="10" xfId="0" applyNumberFormat="1" applyFont="1" applyFill="1" applyBorder="1" applyAlignment="1">
      <alignment horizontal="right" vertical="top" wrapText="1"/>
    </xf>
    <xf numFmtId="42" fontId="6" fillId="0" borderId="35" xfId="0" applyNumberFormat="1" applyFont="1" applyFill="1" applyBorder="1" applyAlignment="1">
      <alignment vertical="top" wrapText="1"/>
    </xf>
    <xf numFmtId="42" fontId="6" fillId="0" borderId="2" xfId="0" applyNumberFormat="1" applyFont="1" applyFill="1" applyBorder="1" applyAlignment="1">
      <alignment horizontal="right" vertical="top" wrapText="1"/>
    </xf>
    <xf numFmtId="42" fontId="4" fillId="0" borderId="19" xfId="0" applyNumberFormat="1" applyFont="1" applyFill="1" applyBorder="1" applyAlignment="1">
      <alignment horizontal="center" vertical="top" wrapText="1"/>
    </xf>
    <xf numFmtId="42" fontId="6" fillId="0" borderId="18" xfId="0" applyNumberFormat="1" applyFont="1" applyFill="1" applyBorder="1" applyAlignment="1">
      <alignment horizontal="right" vertical="top" wrapText="1"/>
    </xf>
    <xf numFmtId="42" fontId="7" fillId="0" borderId="19" xfId="0" applyNumberFormat="1" applyFont="1" applyFill="1" applyBorder="1" applyAlignment="1">
      <alignment horizontal="right" vertical="top" wrapText="1"/>
    </xf>
    <xf numFmtId="42" fontId="7" fillId="0" borderId="43" xfId="0" applyNumberFormat="1" applyFont="1" applyFill="1" applyBorder="1" applyAlignment="1">
      <alignment horizontal="right" vertical="top" wrapText="1"/>
    </xf>
    <xf numFmtId="42" fontId="1" fillId="0" borderId="19" xfId="0" applyNumberFormat="1" applyFont="1" applyFill="1" applyBorder="1" applyAlignment="1">
      <alignment horizontal="right" vertical="top" wrapText="1"/>
    </xf>
    <xf numFmtId="0" fontId="4" fillId="0" borderId="0" xfId="0" applyFont="1" applyFill="1" applyBorder="1" applyAlignment="1">
      <alignment horizontal="center" vertical="top" wrapText="1"/>
    </xf>
    <xf numFmtId="0" fontId="4" fillId="0" borderId="0" xfId="0" applyFont="1" applyFill="1" applyAlignment="1">
      <alignment vertical="top" wrapText="1"/>
    </xf>
    <xf numFmtId="42" fontId="4" fillId="0" borderId="0" xfId="0" applyNumberFormat="1" applyFont="1" applyAlignment="1">
      <alignment vertical="top" wrapText="1"/>
    </xf>
    <xf numFmtId="0" fontId="4" fillId="0" borderId="0" xfId="0" applyFont="1" applyFill="1" applyAlignment="1">
      <alignment horizontal="center" vertical="top" wrapText="1"/>
    </xf>
    <xf numFmtId="0" fontId="6" fillId="0" borderId="5" xfId="0" applyFont="1" applyFill="1" applyBorder="1" applyAlignment="1">
      <alignment horizontal="left" vertical="top" wrapText="1"/>
    </xf>
    <xf numFmtId="42" fontId="4" fillId="0" borderId="1" xfId="0" applyNumberFormat="1" applyFont="1" applyFill="1" applyBorder="1" applyAlignment="1">
      <alignment vertical="top" wrapText="1"/>
    </xf>
    <xf numFmtId="42" fontId="6" fillId="0" borderId="1" xfId="0" applyNumberFormat="1" applyFont="1" applyFill="1" applyBorder="1" applyAlignment="1">
      <alignment vertical="top" wrapText="1"/>
    </xf>
    <xf numFmtId="42" fontId="6" fillId="0" borderId="10" xfId="0" applyNumberFormat="1" applyFont="1" applyFill="1" applyBorder="1" applyAlignment="1">
      <alignment vertical="top" wrapText="1"/>
    </xf>
    <xf numFmtId="42" fontId="4" fillId="0" borderId="19" xfId="0" applyNumberFormat="1" applyFont="1" applyFill="1" applyBorder="1" applyAlignment="1">
      <alignment horizontal="right" vertical="top" wrapText="1"/>
    </xf>
    <xf numFmtId="42" fontId="6" fillId="5" borderId="18" xfId="0" applyNumberFormat="1" applyFont="1" applyFill="1" applyBorder="1" applyAlignment="1">
      <alignment horizontal="right" vertical="top" wrapText="1"/>
    </xf>
    <xf numFmtId="42" fontId="6" fillId="0" borderId="13" xfId="0" applyNumberFormat="1" applyFont="1" applyFill="1" applyBorder="1" applyAlignment="1">
      <alignment horizontal="right" vertical="top" wrapText="1"/>
    </xf>
    <xf numFmtId="42" fontId="1" fillId="5" borderId="2" xfId="0" applyNumberFormat="1" applyFont="1" applyFill="1" applyBorder="1" applyAlignment="1">
      <alignment horizontal="right" vertical="top" wrapText="1"/>
    </xf>
    <xf numFmtId="164" fontId="1" fillId="5" borderId="23" xfId="0" applyNumberFormat="1" applyFont="1" applyFill="1" applyBorder="1" applyAlignment="1">
      <alignment horizontal="right" vertical="top" wrapText="1"/>
    </xf>
    <xf numFmtId="42" fontId="6" fillId="5" borderId="1" xfId="0" applyNumberFormat="1" applyFont="1" applyFill="1" applyBorder="1" applyAlignment="1">
      <alignment vertical="top" wrapText="1"/>
    </xf>
    <xf numFmtId="42" fontId="4" fillId="5" borderId="1" xfId="0" applyNumberFormat="1" applyFont="1" applyFill="1" applyBorder="1" applyAlignment="1">
      <alignment vertical="top" wrapText="1"/>
    </xf>
    <xf numFmtId="0" fontId="4" fillId="0" borderId="20" xfId="0" applyFont="1" applyFill="1" applyBorder="1" applyAlignment="1">
      <alignment horizontal="right" vertical="top" wrapText="1"/>
    </xf>
    <xf numFmtId="49" fontId="7" fillId="0" borderId="37" xfId="0" applyNumberFormat="1" applyFont="1" applyFill="1" applyBorder="1" applyAlignment="1">
      <alignment horizontal="left" vertical="top" wrapText="1"/>
    </xf>
    <xf numFmtId="0" fontId="3" fillId="0" borderId="38" xfId="0" applyFont="1" applyBorder="1" applyAlignment="1">
      <alignment horizontal="left" vertical="top" wrapText="1"/>
    </xf>
    <xf numFmtId="0" fontId="1" fillId="0" borderId="38" xfId="0" applyFont="1" applyBorder="1" applyAlignment="1">
      <alignment horizontal="left" vertical="top" wrapText="1"/>
    </xf>
    <xf numFmtId="0" fontId="1" fillId="0" borderId="38" xfId="0" applyNumberFormat="1" applyFont="1" applyBorder="1" applyAlignment="1">
      <alignment horizontal="left" vertical="top" wrapText="1"/>
    </xf>
    <xf numFmtId="42" fontId="7" fillId="0" borderId="2" xfId="0" applyNumberFormat="1" applyFont="1" applyFill="1" applyBorder="1" applyAlignment="1">
      <alignment horizontal="right" vertical="top" wrapText="1"/>
    </xf>
    <xf numFmtId="42" fontId="7" fillId="0" borderId="32" xfId="0" applyNumberFormat="1" applyFont="1" applyFill="1" applyBorder="1" applyAlignment="1">
      <alignment horizontal="right" vertical="top" wrapText="1"/>
    </xf>
    <xf numFmtId="42" fontId="1" fillId="5" borderId="32" xfId="0" applyNumberFormat="1" applyFont="1" applyFill="1" applyBorder="1" applyAlignment="1">
      <alignment horizontal="right" vertical="top" wrapText="1"/>
    </xf>
    <xf numFmtId="42" fontId="7" fillId="5" borderId="2" xfId="0" applyNumberFormat="1" applyFont="1" applyFill="1" applyBorder="1" applyAlignment="1">
      <alignment horizontal="right" vertical="top" wrapText="1"/>
    </xf>
    <xf numFmtId="42" fontId="7" fillId="0" borderId="35" xfId="0" applyNumberFormat="1" applyFont="1" applyFill="1" applyBorder="1" applyAlignment="1">
      <alignment horizontal="right" vertical="top" wrapText="1"/>
    </xf>
    <xf numFmtId="42" fontId="7" fillId="5" borderId="32" xfId="0" applyNumberFormat="1" applyFont="1" applyFill="1" applyBorder="1" applyAlignment="1">
      <alignment horizontal="right" vertical="top" wrapText="1"/>
    </xf>
    <xf numFmtId="42" fontId="7" fillId="5" borderId="23" xfId="0" applyNumberFormat="1" applyFont="1" applyFill="1" applyBorder="1" applyAlignment="1">
      <alignment horizontal="right" vertical="top" wrapText="1"/>
    </xf>
    <xf numFmtId="42" fontId="7" fillId="0" borderId="23" xfId="0" applyNumberFormat="1" applyFont="1" applyFill="1" applyBorder="1" applyAlignment="1">
      <alignment horizontal="right" vertical="top" wrapText="1"/>
    </xf>
    <xf numFmtId="42" fontId="7" fillId="0" borderId="42" xfId="0" applyNumberFormat="1" applyFont="1" applyFill="1" applyBorder="1" applyAlignment="1">
      <alignment horizontal="right" vertical="top" wrapText="1"/>
    </xf>
    <xf numFmtId="42" fontId="1" fillId="5" borderId="11" xfId="0" applyNumberFormat="1" applyFont="1" applyFill="1" applyBorder="1" applyAlignment="1">
      <alignment horizontal="right" vertical="top" wrapText="1"/>
    </xf>
    <xf numFmtId="42" fontId="1" fillId="5" borderId="3" xfId="0" applyNumberFormat="1" applyFont="1" applyFill="1" applyBorder="1" applyAlignment="1">
      <alignment horizontal="right" vertical="top" wrapText="1"/>
    </xf>
    <xf numFmtId="42" fontId="6" fillId="5" borderId="1" xfId="0" applyNumberFormat="1" applyFont="1" applyFill="1" applyBorder="1" applyAlignment="1">
      <alignment horizontal="right" vertical="top" wrapText="1"/>
    </xf>
    <xf numFmtId="42" fontId="7" fillId="0" borderId="29" xfId="0" applyNumberFormat="1" applyFont="1" applyFill="1" applyBorder="1" applyAlignment="1">
      <alignment horizontal="right" vertical="top" wrapText="1"/>
    </xf>
    <xf numFmtId="0" fontId="4" fillId="0" borderId="44" xfId="0" applyFont="1" applyBorder="1" applyAlignment="1">
      <alignment horizontal="right" vertical="top" wrapText="1"/>
    </xf>
    <xf numFmtId="0" fontId="1" fillId="0" borderId="43" xfId="0" applyFont="1" applyBorder="1" applyAlignment="1">
      <alignment vertical="center" wrapText="1"/>
    </xf>
    <xf numFmtId="0" fontId="6" fillId="0" borderId="44" xfId="0" applyFont="1" applyFill="1" applyBorder="1" applyAlignment="1">
      <alignment horizontal="right" vertical="top" wrapText="1"/>
    </xf>
    <xf numFmtId="42" fontId="7" fillId="0" borderId="19" xfId="0" applyNumberFormat="1" applyFont="1" applyFill="1" applyBorder="1" applyAlignment="1">
      <alignment horizontal="left" vertical="top" wrapText="1"/>
    </xf>
    <xf numFmtId="0" fontId="6" fillId="0" borderId="17" xfId="0" applyFont="1" applyFill="1" applyBorder="1" applyAlignment="1">
      <alignment horizontal="right" vertical="top" wrapText="1"/>
    </xf>
    <xf numFmtId="164" fontId="4" fillId="0" borderId="19" xfId="0" applyNumberFormat="1" applyFont="1" applyFill="1" applyBorder="1" applyAlignment="1">
      <alignment horizontal="center" vertical="top" wrapText="1"/>
    </xf>
    <xf numFmtId="164" fontId="7" fillId="0" borderId="19" xfId="0" applyNumberFormat="1" applyFont="1" applyFill="1" applyBorder="1" applyAlignment="1">
      <alignment horizontal="left" vertical="top" wrapText="1"/>
    </xf>
    <xf numFmtId="164" fontId="7" fillId="5" borderId="19" xfId="0" applyNumberFormat="1" applyFont="1" applyFill="1" applyBorder="1" applyAlignment="1">
      <alignment horizontal="left" vertical="top" wrapText="1"/>
    </xf>
    <xf numFmtId="164" fontId="7" fillId="0" borderId="43" xfId="0" applyNumberFormat="1" applyFont="1" applyFill="1" applyBorder="1" applyAlignment="1">
      <alignment horizontal="left" vertical="top" wrapText="1"/>
    </xf>
    <xf numFmtId="42" fontId="1" fillId="5" borderId="27" xfId="0" applyNumberFormat="1" applyFont="1" applyFill="1" applyBorder="1" applyAlignment="1">
      <alignment horizontal="left" vertical="top" wrapText="1"/>
    </xf>
    <xf numFmtId="0" fontId="13" fillId="0" borderId="27" xfId="0" applyFont="1" applyBorder="1" applyAlignment="1">
      <alignment vertical="top" wrapText="1"/>
    </xf>
    <xf numFmtId="0" fontId="1" fillId="5" borderId="27" xfId="0" applyFont="1" applyFill="1" applyBorder="1" applyAlignment="1">
      <alignment vertical="top" wrapText="1"/>
    </xf>
    <xf numFmtId="0" fontId="1" fillId="0" borderId="27" xfId="0" applyFont="1" applyBorder="1" applyAlignment="1">
      <alignment vertical="top" wrapText="1"/>
    </xf>
    <xf numFmtId="42" fontId="1" fillId="0" borderId="27" xfId="0" applyNumberFormat="1" applyFont="1" applyFill="1" applyBorder="1" applyAlignment="1">
      <alignment horizontal="left" vertical="top" wrapText="1"/>
    </xf>
    <xf numFmtId="42" fontId="1" fillId="0" borderId="27" xfId="0" applyNumberFormat="1" applyFont="1" applyFill="1" applyBorder="1" applyAlignment="1">
      <alignment horizontal="right" vertical="center" wrapText="1"/>
    </xf>
    <xf numFmtId="42" fontId="1" fillId="5" borderId="27" xfId="0" applyNumberFormat="1" applyFont="1" applyFill="1" applyBorder="1" applyAlignment="1">
      <alignment horizontal="right" vertical="center" wrapText="1"/>
    </xf>
    <xf numFmtId="0" fontId="13" fillId="0" borderId="27" xfId="0" applyFont="1" applyBorder="1" applyAlignment="1">
      <alignment vertical="center" wrapText="1"/>
    </xf>
    <xf numFmtId="0" fontId="1" fillId="5" borderId="27" xfId="0" applyFont="1" applyFill="1" applyBorder="1" applyAlignment="1">
      <alignment vertical="center" wrapText="1"/>
    </xf>
    <xf numFmtId="0" fontId="1" fillId="0" borderId="27" xfId="0" applyFont="1" applyBorder="1" applyAlignment="1">
      <alignment vertical="center" wrapText="1"/>
    </xf>
    <xf numFmtId="42" fontId="1" fillId="5" borderId="1" xfId="0" quotePrefix="1" applyNumberFormat="1" applyFont="1" applyFill="1" applyBorder="1" applyAlignment="1">
      <alignment horizontal="right" vertical="top" wrapText="1"/>
    </xf>
    <xf numFmtId="42" fontId="4" fillId="0" borderId="1" xfId="0" applyNumberFormat="1" applyFont="1" applyFill="1" applyBorder="1" applyAlignment="1">
      <alignment horizontal="left" vertical="top" wrapText="1"/>
    </xf>
    <xf numFmtId="42" fontId="4" fillId="5" borderId="1" xfId="0" applyNumberFormat="1" applyFont="1" applyFill="1" applyBorder="1" applyAlignment="1">
      <alignment horizontal="left" vertical="top" wrapText="1"/>
    </xf>
    <xf numFmtId="42" fontId="4" fillId="0" borderId="10" xfId="0" applyNumberFormat="1" applyFont="1" applyFill="1" applyBorder="1" applyAlignment="1">
      <alignment horizontal="left" vertical="top" wrapText="1"/>
    </xf>
    <xf numFmtId="42" fontId="6" fillId="0" borderId="10" xfId="0" applyNumberFormat="1" applyFont="1" applyFill="1" applyBorder="1" applyAlignment="1">
      <alignment horizontal="right" vertical="top" wrapText="1"/>
    </xf>
    <xf numFmtId="42" fontId="4" fillId="0" borderId="3" xfId="0" applyNumberFormat="1" applyFont="1" applyFill="1" applyBorder="1" applyAlignment="1">
      <alignment horizontal="right" vertical="top" wrapText="1"/>
    </xf>
    <xf numFmtId="42" fontId="7" fillId="0" borderId="11" xfId="0" applyNumberFormat="1" applyFont="1" applyFill="1" applyBorder="1" applyAlignment="1">
      <alignment horizontal="right" vertical="top" wrapText="1"/>
    </xf>
    <xf numFmtId="0" fontId="8" fillId="6" borderId="38" xfId="0" applyFont="1" applyFill="1" applyBorder="1" applyAlignment="1">
      <alignment horizontal="left" vertical="top" wrapText="1"/>
    </xf>
    <xf numFmtId="42" fontId="1" fillId="5" borderId="6" xfId="0" applyNumberFormat="1" applyFont="1" applyFill="1" applyBorder="1" applyAlignment="1">
      <alignment horizontal="right" vertical="top" wrapText="1"/>
    </xf>
    <xf numFmtId="42" fontId="9" fillId="0" borderId="0" xfId="0" applyNumberFormat="1" applyFont="1" applyFill="1" applyBorder="1" applyAlignment="1">
      <alignment horizontal="right" vertical="top" wrapText="1"/>
    </xf>
    <xf numFmtId="42" fontId="9" fillId="5" borderId="0" xfId="0" applyNumberFormat="1" applyFont="1" applyFill="1" applyBorder="1" applyAlignment="1">
      <alignment horizontal="right" vertical="top" wrapText="1"/>
    </xf>
    <xf numFmtId="42" fontId="9" fillId="5" borderId="24" xfId="0" applyNumberFormat="1" applyFont="1" applyFill="1" applyBorder="1" applyAlignment="1">
      <alignment horizontal="right" vertical="top" wrapText="1"/>
    </xf>
    <xf numFmtId="42" fontId="9" fillId="0" borderId="22" xfId="0" applyNumberFormat="1" applyFont="1" applyFill="1" applyBorder="1" applyAlignment="1">
      <alignment horizontal="right" vertical="top" wrapText="1"/>
    </xf>
    <xf numFmtId="42" fontId="9" fillId="5" borderId="22" xfId="0" applyNumberFormat="1" applyFont="1" applyFill="1" applyBorder="1" applyAlignment="1">
      <alignment horizontal="right" vertical="top" wrapText="1"/>
    </xf>
    <xf numFmtId="42" fontId="9" fillId="0" borderId="32" xfId="0" applyNumberFormat="1" applyFont="1" applyFill="1" applyBorder="1" applyAlignment="1">
      <alignment horizontal="right" vertical="top" wrapText="1"/>
    </xf>
    <xf numFmtId="42" fontId="9" fillId="5" borderId="32" xfId="0" applyNumberFormat="1" applyFont="1" applyFill="1" applyBorder="1" applyAlignment="1">
      <alignment horizontal="right" vertical="top" wrapText="1"/>
    </xf>
    <xf numFmtId="42" fontId="7" fillId="5" borderId="33" xfId="0" applyNumberFormat="1" applyFont="1" applyFill="1" applyBorder="1" applyAlignment="1">
      <alignment horizontal="right" vertical="top" wrapText="1"/>
    </xf>
    <xf numFmtId="0" fontId="8" fillId="6" borderId="37" xfId="0" applyFont="1" applyFill="1" applyBorder="1" applyAlignment="1">
      <alignment horizontal="left" vertical="top" wrapText="1"/>
    </xf>
    <xf numFmtId="0" fontId="1" fillId="0" borderId="31" xfId="0" applyNumberFormat="1" applyFont="1" applyBorder="1" applyAlignment="1">
      <alignment horizontal="left" vertical="top" wrapText="1"/>
    </xf>
    <xf numFmtId="0" fontId="1" fillId="0" borderId="20" xfId="0" applyFont="1" applyFill="1" applyBorder="1" applyAlignment="1">
      <alignment horizontal="left" vertical="top" wrapText="1"/>
    </xf>
    <xf numFmtId="0" fontId="1" fillId="0" borderId="20" xfId="0" applyFont="1" applyBorder="1" applyAlignment="1">
      <alignment horizontal="left" vertical="top" wrapText="1"/>
    </xf>
    <xf numFmtId="0" fontId="3" fillId="0" borderId="1" xfId="0" applyFont="1" applyBorder="1" applyAlignment="1">
      <alignment horizontal="left" vertical="top" wrapText="1"/>
    </xf>
    <xf numFmtId="42" fontId="1" fillId="5" borderId="4" xfId="0" applyNumberFormat="1" applyFont="1" applyFill="1" applyBorder="1" applyAlignment="1">
      <alignment horizontal="right" vertical="top" wrapText="1"/>
    </xf>
    <xf numFmtId="0" fontId="1" fillId="0" borderId="28" xfId="0" applyFont="1" applyBorder="1" applyAlignment="1">
      <alignment horizontal="left" vertical="top" wrapText="1"/>
    </xf>
    <xf numFmtId="0" fontId="8" fillId="6" borderId="1" xfId="0" applyFont="1" applyFill="1" applyBorder="1" applyAlignment="1">
      <alignment horizontal="left" vertical="top" wrapText="1"/>
    </xf>
    <xf numFmtId="0" fontId="3" fillId="0" borderId="20" xfId="0" applyFont="1" applyFill="1" applyBorder="1" applyAlignment="1">
      <alignment horizontal="right" vertical="top" wrapText="1"/>
    </xf>
    <xf numFmtId="0" fontId="7" fillId="0" borderId="1" xfId="0" applyFont="1" applyFill="1" applyBorder="1" applyAlignment="1">
      <alignment vertical="center" wrapText="1"/>
    </xf>
    <xf numFmtId="49" fontId="7" fillId="2" borderId="5" xfId="0" applyNumberFormat="1" applyFont="1" applyFill="1" applyBorder="1" applyAlignment="1">
      <alignment horizontal="left" vertical="center" wrapText="1"/>
    </xf>
    <xf numFmtId="0" fontId="4" fillId="0" borderId="1" xfId="0" applyFont="1" applyFill="1" applyBorder="1" applyAlignment="1">
      <alignment horizontal="right" vertical="center" wrapText="1"/>
    </xf>
    <xf numFmtId="42" fontId="7" fillId="0" borderId="45" xfId="0" applyNumberFormat="1" applyFont="1" applyFill="1" applyBorder="1" applyAlignment="1">
      <alignment horizontal="right" vertical="top" wrapText="1"/>
    </xf>
    <xf numFmtId="0" fontId="1" fillId="0" borderId="1" xfId="0" applyFont="1" applyFill="1" applyBorder="1" applyAlignment="1">
      <alignment horizontal="left" vertical="top" wrapText="1"/>
    </xf>
    <xf numFmtId="42" fontId="1" fillId="5" borderId="18" xfId="0" applyNumberFormat="1" applyFont="1" applyFill="1" applyBorder="1" applyAlignment="1">
      <alignment horizontal="left" vertical="top" wrapText="1"/>
    </xf>
    <xf numFmtId="0" fontId="1" fillId="5" borderId="24" xfId="0" applyNumberFormat="1" applyFont="1" applyFill="1" applyBorder="1" applyAlignment="1">
      <alignment horizontal="left" vertical="top" wrapText="1"/>
    </xf>
    <xf numFmtId="0" fontId="1" fillId="0" borderId="24" xfId="0" applyNumberFormat="1" applyFont="1" applyFill="1" applyBorder="1" applyAlignment="1">
      <alignment horizontal="left" vertical="top" wrapText="1"/>
    </xf>
    <xf numFmtId="0" fontId="1" fillId="0" borderId="16" xfId="0" applyNumberFormat="1" applyFont="1" applyFill="1" applyBorder="1" applyAlignment="1">
      <alignment horizontal="left" vertical="top" wrapText="1"/>
    </xf>
    <xf numFmtId="0" fontId="1" fillId="5" borderId="1" xfId="0" applyNumberFormat="1" applyFont="1" applyFill="1" applyBorder="1" applyAlignment="1">
      <alignment horizontal="left" vertical="top" wrapText="1"/>
    </xf>
    <xf numFmtId="0" fontId="1" fillId="0" borderId="1" xfId="0" applyNumberFormat="1" applyFont="1" applyFill="1" applyBorder="1" applyAlignment="1">
      <alignment horizontal="left" vertical="top" wrapText="1"/>
    </xf>
    <xf numFmtId="0" fontId="1" fillId="0" borderId="10" xfId="0" applyNumberFormat="1" applyFont="1" applyFill="1" applyBorder="1" applyAlignment="1">
      <alignment horizontal="left" vertical="top" wrapText="1"/>
    </xf>
    <xf numFmtId="0" fontId="1" fillId="5" borderId="1" xfId="0" applyFont="1" applyFill="1" applyBorder="1" applyAlignment="1">
      <alignment horizontal="left" vertical="top" wrapText="1"/>
    </xf>
    <xf numFmtId="0" fontId="1" fillId="0" borderId="10" xfId="0" applyFont="1" applyFill="1" applyBorder="1" applyAlignment="1">
      <alignment horizontal="left" vertical="top" wrapText="1"/>
    </xf>
    <xf numFmtId="42" fontId="1" fillId="5" borderId="2" xfId="0" applyNumberFormat="1" applyFont="1" applyFill="1" applyBorder="1" applyAlignment="1">
      <alignment horizontal="left" vertical="top" wrapText="1"/>
    </xf>
    <xf numFmtId="42" fontId="1" fillId="0" borderId="2" xfId="0" applyNumberFormat="1" applyFont="1" applyFill="1" applyBorder="1" applyAlignment="1">
      <alignment horizontal="left" vertical="top" wrapText="1"/>
    </xf>
    <xf numFmtId="42" fontId="1" fillId="0" borderId="35" xfId="0" applyNumberFormat="1" applyFont="1" applyFill="1" applyBorder="1" applyAlignment="1">
      <alignment horizontal="left" vertical="top" wrapText="1"/>
    </xf>
    <xf numFmtId="0" fontId="1" fillId="5" borderId="24" xfId="0" applyFont="1" applyFill="1" applyBorder="1" applyAlignment="1">
      <alignment horizontal="left" vertical="top" wrapText="1"/>
    </xf>
    <xf numFmtId="0" fontId="1" fillId="0" borderId="24"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5" borderId="2" xfId="0" applyFont="1" applyFill="1" applyBorder="1" applyAlignment="1">
      <alignment horizontal="left" vertical="top" wrapText="1"/>
    </xf>
    <xf numFmtId="0" fontId="1" fillId="0" borderId="2" xfId="0" applyFont="1" applyFill="1" applyBorder="1" applyAlignment="1">
      <alignment horizontal="left" vertical="top" wrapText="1"/>
    </xf>
    <xf numFmtId="0" fontId="1" fillId="0" borderId="35" xfId="0" applyFont="1" applyFill="1" applyBorder="1" applyAlignment="1">
      <alignment horizontal="left" vertical="top" wrapText="1"/>
    </xf>
    <xf numFmtId="0" fontId="1" fillId="5" borderId="24" xfId="0" applyNumberFormat="1" applyFont="1" applyFill="1" applyBorder="1" applyAlignment="1">
      <alignment vertical="top" wrapText="1"/>
    </xf>
    <xf numFmtId="0" fontId="1" fillId="0" borderId="24" xfId="0" applyNumberFormat="1" applyFont="1" applyFill="1" applyBorder="1" applyAlignment="1">
      <alignment vertical="top" wrapText="1"/>
    </xf>
    <xf numFmtId="0" fontId="1" fillId="0" borderId="16" xfId="0" applyNumberFormat="1" applyFont="1" applyFill="1" applyBorder="1" applyAlignment="1">
      <alignment vertical="top" wrapText="1"/>
    </xf>
    <xf numFmtId="0" fontId="1" fillId="5" borderId="1" xfId="0" applyNumberFormat="1" applyFont="1" applyFill="1" applyBorder="1" applyAlignment="1">
      <alignment vertical="top" wrapText="1"/>
    </xf>
    <xf numFmtId="0" fontId="1" fillId="0" borderId="1" xfId="0" applyNumberFormat="1" applyFont="1" applyFill="1" applyBorder="1" applyAlignment="1">
      <alignment vertical="top" wrapText="1"/>
    </xf>
    <xf numFmtId="0" fontId="1" fillId="0" borderId="10" xfId="0" applyNumberFormat="1" applyFont="1" applyFill="1" applyBorder="1" applyAlignment="1">
      <alignment vertical="top" wrapText="1"/>
    </xf>
    <xf numFmtId="0" fontId="1" fillId="5" borderId="1" xfId="0" applyFont="1" applyFill="1" applyBorder="1" applyAlignment="1">
      <alignment vertical="center" wrapText="1"/>
    </xf>
    <xf numFmtId="0" fontId="7" fillId="5" borderId="1" xfId="0" applyFont="1" applyFill="1" applyBorder="1" applyAlignment="1">
      <alignment vertical="center" wrapText="1"/>
    </xf>
    <xf numFmtId="0" fontId="7" fillId="0" borderId="10" xfId="0" applyFont="1" applyFill="1" applyBorder="1" applyAlignment="1">
      <alignment vertical="center" wrapText="1"/>
    </xf>
    <xf numFmtId="0" fontId="1" fillId="5" borderId="1" xfId="0" applyFont="1" applyFill="1" applyBorder="1" applyAlignment="1">
      <alignment vertical="top" wrapText="1"/>
    </xf>
    <xf numFmtId="0" fontId="1" fillId="0" borderId="10" xfId="0" applyFont="1" applyFill="1" applyBorder="1" applyAlignment="1">
      <alignment vertical="top" wrapText="1"/>
    </xf>
    <xf numFmtId="0" fontId="1" fillId="5" borderId="2" xfId="0" applyNumberFormat="1" applyFont="1" applyFill="1" applyBorder="1" applyAlignment="1">
      <alignment horizontal="left" vertical="top" wrapText="1"/>
    </xf>
    <xf numFmtId="0" fontId="1" fillId="0" borderId="2" xfId="0" applyNumberFormat="1" applyFont="1" applyFill="1" applyBorder="1" applyAlignment="1">
      <alignment horizontal="left" vertical="top" wrapText="1"/>
    </xf>
    <xf numFmtId="0" fontId="1" fillId="0" borderId="35" xfId="0" applyNumberFormat="1" applyFont="1" applyFill="1" applyBorder="1" applyAlignment="1">
      <alignment horizontal="left" vertical="top" wrapText="1"/>
    </xf>
    <xf numFmtId="0" fontId="1" fillId="5" borderId="23" xfId="0" applyNumberFormat="1" applyFont="1" applyFill="1" applyBorder="1" applyAlignment="1">
      <alignment horizontal="left" vertical="top" wrapText="1"/>
    </xf>
    <xf numFmtId="0" fontId="1" fillId="0" borderId="23" xfId="0" applyNumberFormat="1" applyFont="1" applyFill="1" applyBorder="1" applyAlignment="1">
      <alignment horizontal="left" vertical="top" wrapText="1"/>
    </xf>
    <xf numFmtId="0" fontId="1" fillId="0" borderId="42" xfId="0" applyNumberFormat="1" applyFont="1" applyFill="1" applyBorder="1" applyAlignment="1">
      <alignment horizontal="left" vertical="top" wrapText="1"/>
    </xf>
    <xf numFmtId="0" fontId="1" fillId="0" borderId="32" xfId="0" applyFont="1" applyFill="1" applyBorder="1" applyAlignment="1">
      <alignment horizontal="left" vertical="top" wrapText="1"/>
    </xf>
    <xf numFmtId="0" fontId="7" fillId="0" borderId="32" xfId="0" applyFont="1" applyFill="1" applyBorder="1" applyAlignment="1">
      <alignment horizontal="left" vertical="top" wrapText="1"/>
    </xf>
    <xf numFmtId="0" fontId="7" fillId="0" borderId="29" xfId="0" applyFont="1" applyFill="1" applyBorder="1" applyAlignment="1">
      <alignment horizontal="left" vertical="top" wrapText="1"/>
    </xf>
    <xf numFmtId="0" fontId="8" fillId="6" borderId="5" xfId="0" applyFont="1" applyFill="1" applyBorder="1" applyAlignment="1">
      <alignment horizontal="left" vertical="top" wrapText="1"/>
    </xf>
    <xf numFmtId="165" fontId="1" fillId="0" borderId="1" xfId="0" applyNumberFormat="1" applyFont="1" applyBorder="1" applyAlignment="1">
      <alignment horizontal="left" vertical="top" wrapText="1"/>
    </xf>
    <xf numFmtId="49" fontId="1" fillId="0" borderId="1" xfId="0" applyNumberFormat="1" applyFont="1" applyBorder="1" applyAlignment="1">
      <alignment horizontal="left" vertical="top" wrapText="1"/>
    </xf>
    <xf numFmtId="0" fontId="1" fillId="0" borderId="0" xfId="0" applyFont="1" applyAlignment="1">
      <alignment vertical="top" wrapText="1"/>
    </xf>
    <xf numFmtId="0" fontId="0" fillId="0" borderId="1" xfId="0" applyBorder="1" applyAlignment="1">
      <alignment horizontal="left" vertical="top" wrapText="1"/>
    </xf>
  </cellXfs>
  <cellStyles count="2">
    <cellStyle name="Normal" xfId="0" builtinId="0"/>
    <cellStyle name="Normal 2" xfId="1"/>
  </cellStyles>
  <dxfs count="5">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s>
  <tableStyles count="0" defaultTableStyle="TableStyleMedium2" defaultPivotStyle="PivotStyleLight16"/>
  <colors>
    <mruColors>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etapp4\House_redirect\charlesappleby\Desktop\Prosecution%20Coordination\TINA.2n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etapp4\House_redirect\charlesappleby\Desktop\Solicitor%20Law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2018%20number%20of%20Assistant%20Solicitor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Legislative%20Oversight%20(2018)\Forms\TINA.2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 val="Sheet4"/>
      <sheetName val="Sheet5"/>
      <sheetName val="Sheet6"/>
      <sheetName val="Sheet7"/>
      <sheetName val="Sheet8"/>
      <sheetName val="Sheet9"/>
      <sheetName val="Sheet10"/>
      <sheetName val="Sheet11"/>
      <sheetName val="Laws"/>
      <sheetName val="Deliverables"/>
      <sheetName val="Deliverables - Potential Harm"/>
      <sheetName val="Organizational Units"/>
      <sheetName val="ComprehensiveStrategic Finances"/>
      <sheetName val="Performance Measures"/>
      <sheetName val="Strategic Plan Summary"/>
      <sheetName val="Drop Down Options"/>
      <sheetName val="Sheet1"/>
      <sheetName val="ComprehensiveStrategic Fina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rop Down Options"/>
      <sheetName val="Sheet3"/>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8">
          <cell r="C8">
            <v>160099</v>
          </cell>
        </row>
        <row r="9">
          <cell r="C9">
            <v>22621</v>
          </cell>
        </row>
        <row r="10">
          <cell r="C10">
            <v>15987</v>
          </cell>
        </row>
        <row r="11">
          <cell r="C11">
            <v>198707</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Option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209"/>
  <sheetViews>
    <sheetView tabSelected="1" zoomScaleNormal="100" workbookViewId="0">
      <selection activeCell="B6" sqref="B6"/>
    </sheetView>
  </sheetViews>
  <sheetFormatPr defaultColWidth="9.140625" defaultRowHeight="12.75" outlineLevelRow="1" x14ac:dyDescent="0.2"/>
  <cols>
    <col min="1" max="1" width="6.42578125" style="13" customWidth="1"/>
    <col min="2" max="2" width="74.5703125" style="71" customWidth="1"/>
    <col min="3" max="3" width="16.7109375" style="39" customWidth="1"/>
    <col min="4" max="4" width="21.85546875" style="56" customWidth="1"/>
    <col min="5" max="5" width="21.42578125" style="56" customWidth="1"/>
    <col min="6" max="6" width="18" style="56" customWidth="1"/>
    <col min="7" max="7" width="17.7109375" style="56" customWidth="1"/>
    <col min="8" max="8" width="17.85546875" style="56" customWidth="1"/>
    <col min="9" max="9" width="17.7109375" style="56" customWidth="1"/>
    <col min="10" max="10" width="18.42578125" style="56" customWidth="1"/>
    <col min="11" max="12" width="18.7109375" style="56" customWidth="1"/>
    <col min="13" max="17" width="18.5703125" style="56" customWidth="1"/>
    <col min="18" max="18" width="18.85546875" style="56" customWidth="1"/>
    <col min="19" max="19" width="18" style="71" customWidth="1"/>
    <col min="20" max="20" width="18.140625" style="71" customWidth="1"/>
    <col min="21" max="21" width="18.42578125" style="71" customWidth="1"/>
    <col min="22" max="22" width="18.28515625" style="71" customWidth="1"/>
    <col min="23" max="23" width="18.85546875" style="71" customWidth="1"/>
    <col min="24" max="24" width="19" style="71" customWidth="1"/>
    <col min="25" max="25" width="18.5703125" style="71" customWidth="1"/>
    <col min="26" max="26" width="17" style="71" customWidth="1"/>
    <col min="27" max="27" width="16.42578125" style="71" customWidth="1"/>
    <col min="28" max="28" width="11.7109375" style="71" bestFit="1" customWidth="1"/>
    <col min="29" max="16384" width="9.140625" style="71"/>
  </cols>
  <sheetData>
    <row r="1" spans="1:27" s="2" customFormat="1" x14ac:dyDescent="0.2">
      <c r="A1" s="1"/>
      <c r="B1" s="53" t="s">
        <v>0</v>
      </c>
      <c r="C1" s="350" t="s">
        <v>213</v>
      </c>
      <c r="D1" s="352"/>
      <c r="E1" s="8"/>
      <c r="F1" s="8"/>
      <c r="G1" s="8"/>
      <c r="H1" s="8"/>
      <c r="I1" s="8"/>
      <c r="J1" s="8"/>
      <c r="K1" s="8"/>
      <c r="L1" s="8"/>
      <c r="M1" s="8"/>
      <c r="N1" s="8"/>
      <c r="O1" s="8"/>
      <c r="P1" s="8"/>
      <c r="Q1" s="8"/>
      <c r="R1" s="40"/>
      <c r="S1" s="40"/>
      <c r="T1" s="40"/>
      <c r="U1" s="40"/>
      <c r="V1" s="40"/>
      <c r="W1" s="40"/>
      <c r="X1" s="40"/>
      <c r="Y1" s="40"/>
      <c r="Z1" s="40"/>
      <c r="AA1" s="40"/>
    </row>
    <row r="2" spans="1:27" s="2" customFormat="1" x14ac:dyDescent="0.2">
      <c r="A2" s="1"/>
      <c r="B2" s="53" t="s">
        <v>1</v>
      </c>
      <c r="C2" s="349">
        <v>43196</v>
      </c>
      <c r="D2" s="352"/>
      <c r="E2" s="42"/>
      <c r="F2" s="42"/>
      <c r="G2" s="42"/>
      <c r="H2" s="42"/>
      <c r="I2" s="42"/>
      <c r="J2" s="42"/>
      <c r="K2" s="42"/>
      <c r="L2" s="42"/>
      <c r="M2" s="42"/>
      <c r="N2" s="42"/>
      <c r="O2" s="42"/>
      <c r="P2" s="42"/>
      <c r="Q2" s="42"/>
      <c r="R2" s="40"/>
      <c r="S2" s="40"/>
      <c r="T2" s="40"/>
      <c r="U2" s="40"/>
      <c r="V2" s="40"/>
      <c r="W2" s="40"/>
      <c r="X2" s="40"/>
      <c r="Y2" s="40"/>
      <c r="Z2" s="40"/>
      <c r="AA2" s="40"/>
    </row>
    <row r="3" spans="1:27" s="2" customFormat="1" x14ac:dyDescent="0.2">
      <c r="A3" s="1"/>
      <c r="B3" s="16"/>
      <c r="C3" s="42"/>
      <c r="D3" s="3"/>
      <c r="E3" s="40"/>
      <c r="F3" s="40"/>
      <c r="G3" s="40"/>
      <c r="H3" s="40"/>
      <c r="I3" s="40"/>
      <c r="J3" s="40"/>
      <c r="K3" s="40"/>
      <c r="L3" s="40"/>
      <c r="M3" s="40"/>
      <c r="N3" s="40"/>
      <c r="O3" s="40"/>
      <c r="P3" s="40"/>
      <c r="R3" s="40"/>
      <c r="S3" s="40"/>
      <c r="T3" s="40"/>
      <c r="U3" s="40"/>
      <c r="V3" s="40"/>
      <c r="W3" s="40"/>
      <c r="X3" s="40"/>
      <c r="Y3" s="40"/>
      <c r="Z3" s="40"/>
      <c r="AA3" s="40"/>
    </row>
    <row r="4" spans="1:27" x14ac:dyDescent="0.2">
      <c r="B4" s="351" t="s">
        <v>124</v>
      </c>
      <c r="C4" s="351"/>
      <c r="D4" s="351"/>
      <c r="E4" s="351"/>
      <c r="F4" s="351"/>
      <c r="G4" s="351"/>
      <c r="H4" s="351"/>
      <c r="I4" s="351"/>
      <c r="J4" s="351"/>
      <c r="K4" s="351"/>
      <c r="L4" s="351"/>
      <c r="M4" s="351"/>
      <c r="N4" s="351"/>
      <c r="O4" s="351"/>
      <c r="P4" s="351"/>
      <c r="Q4" s="351"/>
      <c r="R4" s="351"/>
      <c r="S4" s="351"/>
    </row>
    <row r="5" spans="1:27" ht="18.75" x14ac:dyDescent="0.2">
      <c r="A5" s="17" t="s">
        <v>15</v>
      </c>
      <c r="B5" s="102" t="s">
        <v>108</v>
      </c>
      <c r="C5" s="43"/>
      <c r="D5" s="97"/>
      <c r="E5" s="5"/>
      <c r="F5" s="5"/>
      <c r="G5" s="5"/>
      <c r="H5" s="5"/>
      <c r="I5" s="5"/>
      <c r="J5" s="5"/>
      <c r="K5" s="5"/>
      <c r="L5" s="5"/>
      <c r="M5" s="5"/>
      <c r="N5" s="5"/>
      <c r="O5" s="5"/>
      <c r="P5" s="5"/>
      <c r="Q5" s="5"/>
      <c r="R5" s="5"/>
      <c r="S5" s="5"/>
      <c r="T5" s="5"/>
      <c r="U5" s="5"/>
      <c r="V5" s="5"/>
      <c r="W5" s="5"/>
      <c r="X5" s="5"/>
      <c r="Y5" s="5"/>
      <c r="Z5" s="5"/>
      <c r="AA5" s="5"/>
    </row>
    <row r="6" spans="1:27" x14ac:dyDescent="0.2">
      <c r="A6" s="17"/>
      <c r="B6" s="4"/>
      <c r="C6" s="52"/>
      <c r="D6" s="9"/>
      <c r="E6" s="12"/>
      <c r="F6" s="12"/>
      <c r="G6" s="12"/>
      <c r="H6" s="12"/>
      <c r="I6" s="12"/>
      <c r="J6" s="12"/>
      <c r="K6" s="12"/>
      <c r="L6" s="12"/>
      <c r="M6" s="12"/>
      <c r="N6" s="12"/>
      <c r="O6" s="12"/>
      <c r="P6" s="12"/>
      <c r="Q6" s="12"/>
      <c r="R6" s="12"/>
      <c r="S6" s="12"/>
      <c r="T6" s="12"/>
      <c r="U6" s="12"/>
      <c r="V6" s="12"/>
      <c r="W6" s="12"/>
      <c r="X6" s="12"/>
      <c r="Y6" s="12"/>
      <c r="Z6" s="12"/>
      <c r="AA6" s="12"/>
    </row>
    <row r="7" spans="1:27" ht="13.5" thickBot="1" x14ac:dyDescent="0.25">
      <c r="A7" s="17"/>
      <c r="B7" s="59" t="s">
        <v>122</v>
      </c>
      <c r="C7" s="52"/>
      <c r="D7" s="9"/>
      <c r="E7" s="12"/>
      <c r="F7" s="12"/>
      <c r="G7" s="12"/>
      <c r="H7" s="12"/>
      <c r="I7" s="12"/>
      <c r="J7" s="12"/>
      <c r="K7" s="12"/>
      <c r="L7" s="12"/>
      <c r="M7" s="12"/>
      <c r="N7" s="12"/>
      <c r="O7" s="12"/>
      <c r="P7" s="12"/>
      <c r="Q7" s="12"/>
      <c r="R7" s="12"/>
      <c r="S7" s="12"/>
      <c r="T7" s="12"/>
      <c r="U7" s="12"/>
      <c r="V7" s="12"/>
      <c r="W7" s="12"/>
      <c r="X7" s="12"/>
      <c r="Y7" s="12"/>
      <c r="Z7" s="12"/>
      <c r="AA7" s="12"/>
    </row>
    <row r="8" spans="1:27" x14ac:dyDescent="0.2">
      <c r="A8" s="24"/>
      <c r="B8" s="45" t="s">
        <v>142</v>
      </c>
      <c r="C8" s="125"/>
      <c r="D8" s="189" t="s">
        <v>114</v>
      </c>
      <c r="E8" s="95" t="s">
        <v>115</v>
      </c>
      <c r="F8" s="197" t="s">
        <v>116</v>
      </c>
      <c r="G8" s="95" t="s">
        <v>117</v>
      </c>
      <c r="H8" s="197" t="s">
        <v>266</v>
      </c>
      <c r="I8" s="95" t="s">
        <v>265</v>
      </c>
      <c r="J8" s="197" t="s">
        <v>264</v>
      </c>
      <c r="K8" s="95" t="s">
        <v>263</v>
      </c>
      <c r="L8" s="197" t="s">
        <v>262</v>
      </c>
      <c r="M8" s="95" t="s">
        <v>261</v>
      </c>
      <c r="N8" s="197" t="s">
        <v>260</v>
      </c>
      <c r="O8" s="95" t="s">
        <v>259</v>
      </c>
      <c r="P8" s="197" t="s">
        <v>258</v>
      </c>
      <c r="Q8" s="95" t="s">
        <v>257</v>
      </c>
      <c r="R8" s="197" t="s">
        <v>256</v>
      </c>
      <c r="S8" s="95" t="s">
        <v>255</v>
      </c>
      <c r="T8" s="197" t="s">
        <v>254</v>
      </c>
      <c r="U8" s="95" t="s">
        <v>253</v>
      </c>
      <c r="V8" s="197" t="s">
        <v>252</v>
      </c>
      <c r="W8" s="95" t="s">
        <v>251</v>
      </c>
      <c r="X8" s="197" t="s">
        <v>250</v>
      </c>
      <c r="Y8" s="95" t="s">
        <v>249</v>
      </c>
      <c r="Z8" s="197" t="s">
        <v>248</v>
      </c>
      <c r="AA8" s="153" t="s">
        <v>247</v>
      </c>
    </row>
    <row r="9" spans="1:27" ht="38.25" x14ac:dyDescent="0.2">
      <c r="A9" s="1" t="s">
        <v>63</v>
      </c>
      <c r="B9" s="18" t="s">
        <v>143</v>
      </c>
      <c r="C9" s="89"/>
      <c r="D9" s="317" t="s">
        <v>338</v>
      </c>
      <c r="E9" s="309" t="s">
        <v>337</v>
      </c>
      <c r="F9" s="317" t="s">
        <v>336</v>
      </c>
      <c r="G9" s="309" t="s">
        <v>335</v>
      </c>
      <c r="H9" s="317" t="s">
        <v>334</v>
      </c>
      <c r="I9" s="309" t="s">
        <v>333</v>
      </c>
      <c r="J9" s="317" t="s">
        <v>332</v>
      </c>
      <c r="K9" s="309" t="s">
        <v>331</v>
      </c>
      <c r="L9" s="317" t="s">
        <v>330</v>
      </c>
      <c r="M9" s="309" t="s">
        <v>329</v>
      </c>
      <c r="N9" s="317" t="s">
        <v>328</v>
      </c>
      <c r="O9" s="309" t="s">
        <v>327</v>
      </c>
      <c r="P9" s="317" t="s">
        <v>326</v>
      </c>
      <c r="Q9" s="309" t="s">
        <v>325</v>
      </c>
      <c r="R9" s="317" t="s">
        <v>324</v>
      </c>
      <c r="S9" s="309" t="s">
        <v>323</v>
      </c>
      <c r="T9" s="317" t="s">
        <v>322</v>
      </c>
      <c r="U9" s="309" t="s">
        <v>321</v>
      </c>
      <c r="V9" s="317" t="s">
        <v>320</v>
      </c>
      <c r="W9" s="309" t="s">
        <v>319</v>
      </c>
      <c r="X9" s="317" t="s">
        <v>318</v>
      </c>
      <c r="Y9" s="309" t="s">
        <v>317</v>
      </c>
      <c r="Z9" s="317" t="s">
        <v>316</v>
      </c>
      <c r="AA9" s="318" t="s">
        <v>315</v>
      </c>
    </row>
    <row r="10" spans="1:27" x14ac:dyDescent="0.2">
      <c r="A10" s="1" t="s">
        <v>64</v>
      </c>
      <c r="B10" s="18" t="s">
        <v>13</v>
      </c>
      <c r="C10" s="89"/>
      <c r="D10" s="317" t="s">
        <v>199</v>
      </c>
      <c r="E10" s="309" t="s">
        <v>199</v>
      </c>
      <c r="F10" s="317" t="s">
        <v>199</v>
      </c>
      <c r="G10" s="309" t="s">
        <v>199</v>
      </c>
      <c r="H10" s="317" t="s">
        <v>199</v>
      </c>
      <c r="I10" s="309" t="s">
        <v>199</v>
      </c>
      <c r="J10" s="317" t="s">
        <v>199</v>
      </c>
      <c r="K10" s="309" t="s">
        <v>199</v>
      </c>
      <c r="L10" s="317" t="s">
        <v>199</v>
      </c>
      <c r="M10" s="309" t="s">
        <v>199</v>
      </c>
      <c r="N10" s="317" t="s">
        <v>199</v>
      </c>
      <c r="O10" s="309" t="s">
        <v>199</v>
      </c>
      <c r="P10" s="317" t="s">
        <v>199</v>
      </c>
      <c r="Q10" s="309" t="s">
        <v>199</v>
      </c>
      <c r="R10" s="317" t="s">
        <v>199</v>
      </c>
      <c r="S10" s="309" t="s">
        <v>199</v>
      </c>
      <c r="T10" s="317" t="s">
        <v>199</v>
      </c>
      <c r="U10" s="309" t="s">
        <v>199</v>
      </c>
      <c r="V10" s="317" t="s">
        <v>199</v>
      </c>
      <c r="W10" s="309" t="s">
        <v>199</v>
      </c>
      <c r="X10" s="317" t="s">
        <v>199</v>
      </c>
      <c r="Y10" s="309" t="s">
        <v>199</v>
      </c>
      <c r="Z10" s="317" t="s">
        <v>200</v>
      </c>
      <c r="AA10" s="318" t="s">
        <v>199</v>
      </c>
    </row>
    <row r="11" spans="1:27" x14ac:dyDescent="0.2">
      <c r="A11" s="1" t="s">
        <v>65</v>
      </c>
      <c r="B11" s="18" t="s">
        <v>25</v>
      </c>
      <c r="C11" s="89"/>
      <c r="D11" s="317" t="s">
        <v>6</v>
      </c>
      <c r="E11" s="309" t="s">
        <v>6</v>
      </c>
      <c r="F11" s="317" t="s">
        <v>6</v>
      </c>
      <c r="G11" s="309" t="s">
        <v>6</v>
      </c>
      <c r="H11" s="317" t="s">
        <v>6</v>
      </c>
      <c r="I11" s="309" t="s">
        <v>6</v>
      </c>
      <c r="J11" s="317" t="s">
        <v>6</v>
      </c>
      <c r="K11" s="309" t="s">
        <v>6</v>
      </c>
      <c r="L11" s="317" t="s">
        <v>6</v>
      </c>
      <c r="M11" s="309" t="s">
        <v>6</v>
      </c>
      <c r="N11" s="317" t="s">
        <v>6</v>
      </c>
      <c r="O11" s="309" t="s">
        <v>6</v>
      </c>
      <c r="P11" s="317" t="s">
        <v>6</v>
      </c>
      <c r="Q11" s="309" t="s">
        <v>201</v>
      </c>
      <c r="R11" s="317" t="s">
        <v>201</v>
      </c>
      <c r="S11" s="309" t="s">
        <v>201</v>
      </c>
      <c r="T11" s="317" t="s">
        <v>201</v>
      </c>
      <c r="U11" s="309" t="s">
        <v>201</v>
      </c>
      <c r="V11" s="317" t="s">
        <v>201</v>
      </c>
      <c r="W11" s="309" t="s">
        <v>201</v>
      </c>
      <c r="X11" s="317" t="s">
        <v>201</v>
      </c>
      <c r="Y11" s="309" t="s">
        <v>201</v>
      </c>
      <c r="Z11" s="317" t="s">
        <v>6</v>
      </c>
      <c r="AA11" s="318" t="s">
        <v>7</v>
      </c>
    </row>
    <row r="12" spans="1:27" s="10" customFormat="1" ht="25.5" x14ac:dyDescent="0.2">
      <c r="A12" s="44" t="s">
        <v>137</v>
      </c>
      <c r="B12" s="18" t="s">
        <v>126</v>
      </c>
      <c r="C12" s="89"/>
      <c r="D12" s="203" t="s">
        <v>314</v>
      </c>
      <c r="E12" s="88" t="s">
        <v>313</v>
      </c>
      <c r="F12" s="203" t="s">
        <v>313</v>
      </c>
      <c r="G12" s="88" t="s">
        <v>313</v>
      </c>
      <c r="H12" s="203" t="s">
        <v>313</v>
      </c>
      <c r="I12" s="88" t="s">
        <v>313</v>
      </c>
      <c r="J12" s="203" t="s">
        <v>313</v>
      </c>
      <c r="K12" s="88" t="s">
        <v>313</v>
      </c>
      <c r="L12" s="203" t="s">
        <v>313</v>
      </c>
      <c r="M12" s="88" t="s">
        <v>313</v>
      </c>
      <c r="N12" s="203" t="s">
        <v>313</v>
      </c>
      <c r="O12" s="88" t="s">
        <v>313</v>
      </c>
      <c r="P12" s="203" t="s">
        <v>313</v>
      </c>
      <c r="Q12" s="88" t="s">
        <v>313</v>
      </c>
      <c r="R12" s="203" t="s">
        <v>313</v>
      </c>
      <c r="S12" s="88" t="s">
        <v>313</v>
      </c>
      <c r="T12" s="203" t="s">
        <v>313</v>
      </c>
      <c r="U12" s="88" t="s">
        <v>313</v>
      </c>
      <c r="V12" s="203" t="s">
        <v>313</v>
      </c>
      <c r="W12" s="88" t="s">
        <v>313</v>
      </c>
      <c r="X12" s="203" t="s">
        <v>313</v>
      </c>
      <c r="Y12" s="88" t="s">
        <v>313</v>
      </c>
      <c r="Z12" s="203" t="s">
        <v>312</v>
      </c>
      <c r="AA12" s="159" t="s">
        <v>312</v>
      </c>
    </row>
    <row r="13" spans="1:27" s="10" customFormat="1" ht="25.5" x14ac:dyDescent="0.2">
      <c r="A13" s="44" t="s">
        <v>138</v>
      </c>
      <c r="B13" s="18" t="s">
        <v>127</v>
      </c>
      <c r="C13" s="89"/>
      <c r="D13" s="203" t="s">
        <v>203</v>
      </c>
      <c r="E13" s="88" t="s">
        <v>203</v>
      </c>
      <c r="F13" s="203" t="s">
        <v>203</v>
      </c>
      <c r="G13" s="88" t="s">
        <v>203</v>
      </c>
      <c r="H13" s="203" t="s">
        <v>203</v>
      </c>
      <c r="I13" s="88" t="s">
        <v>203</v>
      </c>
      <c r="J13" s="203" t="s">
        <v>203</v>
      </c>
      <c r="K13" s="88" t="s">
        <v>203</v>
      </c>
      <c r="L13" s="203" t="s">
        <v>203</v>
      </c>
      <c r="M13" s="88" t="s">
        <v>203</v>
      </c>
      <c r="N13" s="203" t="s">
        <v>203</v>
      </c>
      <c r="O13" s="88" t="s">
        <v>203</v>
      </c>
      <c r="P13" s="203" t="s">
        <v>203</v>
      </c>
      <c r="Q13" s="88" t="s">
        <v>202</v>
      </c>
      <c r="R13" s="203" t="s">
        <v>202</v>
      </c>
      <c r="S13" s="88" t="s">
        <v>202</v>
      </c>
      <c r="T13" s="203" t="s">
        <v>202</v>
      </c>
      <c r="U13" s="88" t="s">
        <v>202</v>
      </c>
      <c r="V13" s="203" t="s">
        <v>202</v>
      </c>
      <c r="W13" s="88" t="s">
        <v>202</v>
      </c>
      <c r="X13" s="203" t="s">
        <v>202</v>
      </c>
      <c r="Y13" s="88" t="s">
        <v>202</v>
      </c>
      <c r="Z13" s="203" t="s">
        <v>202</v>
      </c>
      <c r="AA13" s="159" t="s">
        <v>202</v>
      </c>
    </row>
    <row r="14" spans="1:27" s="10" customFormat="1" ht="25.5" x14ac:dyDescent="0.2">
      <c r="A14" s="44" t="s">
        <v>66</v>
      </c>
      <c r="B14" s="18" t="s">
        <v>128</v>
      </c>
      <c r="C14" s="168"/>
      <c r="D14" s="319" t="s">
        <v>204</v>
      </c>
      <c r="E14" s="320" t="s">
        <v>204</v>
      </c>
      <c r="F14" s="319" t="s">
        <v>204</v>
      </c>
      <c r="G14" s="320" t="s">
        <v>204</v>
      </c>
      <c r="H14" s="319" t="s">
        <v>204</v>
      </c>
      <c r="I14" s="320" t="s">
        <v>204</v>
      </c>
      <c r="J14" s="319" t="s">
        <v>204</v>
      </c>
      <c r="K14" s="320" t="s">
        <v>204</v>
      </c>
      <c r="L14" s="319" t="s">
        <v>204</v>
      </c>
      <c r="M14" s="320" t="s">
        <v>204</v>
      </c>
      <c r="N14" s="319" t="s">
        <v>204</v>
      </c>
      <c r="O14" s="320" t="s">
        <v>204</v>
      </c>
      <c r="P14" s="319" t="s">
        <v>204</v>
      </c>
      <c r="Q14" s="320" t="s">
        <v>204</v>
      </c>
      <c r="R14" s="319" t="s">
        <v>204</v>
      </c>
      <c r="S14" s="320" t="s">
        <v>204</v>
      </c>
      <c r="T14" s="319" t="s">
        <v>204</v>
      </c>
      <c r="U14" s="320" t="s">
        <v>204</v>
      </c>
      <c r="V14" s="319" t="s">
        <v>204</v>
      </c>
      <c r="W14" s="320" t="s">
        <v>204</v>
      </c>
      <c r="X14" s="319" t="s">
        <v>204</v>
      </c>
      <c r="Y14" s="320" t="s">
        <v>204</v>
      </c>
      <c r="Z14" s="319" t="s">
        <v>204</v>
      </c>
      <c r="AA14" s="321" t="s">
        <v>204</v>
      </c>
    </row>
    <row r="15" spans="1:27" s="10" customFormat="1" x14ac:dyDescent="0.2">
      <c r="A15" s="1"/>
      <c r="B15" s="25"/>
      <c r="C15" s="111"/>
      <c r="D15" s="112"/>
      <c r="E15" s="112"/>
      <c r="F15" s="112"/>
      <c r="G15" s="112"/>
      <c r="H15" s="112"/>
      <c r="I15" s="112"/>
      <c r="J15" s="112"/>
      <c r="K15" s="112"/>
      <c r="L15" s="112"/>
      <c r="M15" s="112"/>
      <c r="N15" s="112"/>
      <c r="O15" s="112"/>
      <c r="P15" s="112"/>
      <c r="Q15" s="112"/>
      <c r="R15" s="112"/>
      <c r="S15" s="112"/>
      <c r="T15" s="112"/>
      <c r="U15" s="112"/>
      <c r="V15" s="112"/>
      <c r="W15" s="112"/>
      <c r="X15" s="112"/>
      <c r="Y15" s="112"/>
      <c r="Z15" s="112"/>
      <c r="AA15" s="148"/>
    </row>
    <row r="16" spans="1:27" s="10" customFormat="1" x14ac:dyDescent="0.2">
      <c r="A16" s="1"/>
      <c r="B16" s="105" t="s">
        <v>141</v>
      </c>
      <c r="C16" s="108" t="s">
        <v>16</v>
      </c>
      <c r="D16" s="31"/>
      <c r="E16" s="31"/>
      <c r="F16" s="31"/>
      <c r="G16" s="31"/>
      <c r="H16" s="31"/>
      <c r="I16" s="31"/>
      <c r="J16" s="31"/>
      <c r="K16" s="31"/>
      <c r="L16" s="31"/>
      <c r="M16" s="31"/>
      <c r="N16" s="31"/>
      <c r="O16" s="31"/>
      <c r="P16" s="31"/>
      <c r="Q16" s="31"/>
      <c r="R16" s="31"/>
      <c r="S16" s="31"/>
      <c r="T16" s="31"/>
      <c r="U16" s="31"/>
      <c r="V16" s="31"/>
      <c r="W16" s="31"/>
      <c r="X16" s="31"/>
      <c r="Y16" s="31"/>
      <c r="Z16" s="31"/>
      <c r="AA16" s="149"/>
    </row>
    <row r="17" spans="1:27" s="228" customFormat="1" x14ac:dyDescent="0.2">
      <c r="A17" s="96" t="s">
        <v>67</v>
      </c>
      <c r="B17" s="77" t="s">
        <v>125</v>
      </c>
      <c r="C17" s="213">
        <f>SUM(D17:AA17)</f>
        <v>22996576.500000007</v>
      </c>
      <c r="D17" s="205">
        <v>5163207.05</v>
      </c>
      <c r="E17" s="213">
        <v>5872002</v>
      </c>
      <c r="F17" s="205">
        <v>56436</v>
      </c>
      <c r="G17" s="213">
        <v>52965</v>
      </c>
      <c r="H17" s="205">
        <v>38000</v>
      </c>
      <c r="I17" s="213">
        <v>1179041</v>
      </c>
      <c r="J17" s="205">
        <v>1600000</v>
      </c>
      <c r="K17" s="213">
        <v>150000</v>
      </c>
      <c r="L17" s="205">
        <v>1600000</v>
      </c>
      <c r="M17" s="213"/>
      <c r="N17" s="205">
        <v>132703</v>
      </c>
      <c r="O17" s="213">
        <v>400000</v>
      </c>
      <c r="P17" s="205"/>
      <c r="Q17" s="214">
        <v>450000</v>
      </c>
      <c r="R17" s="205">
        <v>189111.76</v>
      </c>
      <c r="S17" s="214">
        <v>207241.21</v>
      </c>
      <c r="T17" s="206">
        <v>132617.96</v>
      </c>
      <c r="U17" s="214">
        <v>141655.76</v>
      </c>
      <c r="V17" s="206">
        <v>2968107.14</v>
      </c>
      <c r="W17" s="214">
        <v>2497603.39</v>
      </c>
      <c r="X17" s="206">
        <v>19626.169999999998</v>
      </c>
      <c r="Y17" s="214">
        <v>5018.5200000000004</v>
      </c>
      <c r="Z17" s="206">
        <v>386.68</v>
      </c>
      <c r="AA17" s="217">
        <v>140853.85999999999</v>
      </c>
    </row>
    <row r="18" spans="1:27" s="10" customFormat="1" x14ac:dyDescent="0.2">
      <c r="A18" s="1"/>
      <c r="B18" s="25"/>
      <c r="C18" s="103"/>
      <c r="D18" s="104"/>
      <c r="E18" s="104"/>
      <c r="F18" s="104"/>
      <c r="G18" s="104"/>
      <c r="H18" s="104"/>
      <c r="I18" s="104"/>
      <c r="J18" s="104"/>
      <c r="K18" s="104"/>
      <c r="L18" s="104"/>
      <c r="M18" s="104"/>
      <c r="N18" s="104"/>
      <c r="O18" s="104"/>
      <c r="P18" s="104"/>
      <c r="Q18" s="104"/>
      <c r="R18" s="104"/>
      <c r="S18" s="104"/>
      <c r="T18" s="104"/>
      <c r="U18" s="104"/>
      <c r="V18" s="104"/>
      <c r="W18" s="104"/>
      <c r="X18" s="104"/>
      <c r="Y18" s="104"/>
      <c r="Z18" s="104"/>
      <c r="AA18" s="154"/>
    </row>
    <row r="19" spans="1:27" s="10" customFormat="1" x14ac:dyDescent="0.2">
      <c r="A19" s="1"/>
      <c r="B19" s="105" t="s">
        <v>144</v>
      </c>
      <c r="C19" s="108"/>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55"/>
    </row>
    <row r="20" spans="1:27" s="10" customFormat="1" ht="25.5" x14ac:dyDescent="0.2">
      <c r="A20" s="1" t="s">
        <v>68</v>
      </c>
      <c r="B20" s="18" t="s">
        <v>95</v>
      </c>
      <c r="C20" s="169"/>
      <c r="D20" s="322">
        <v>10010000</v>
      </c>
      <c r="E20" s="323">
        <v>10010000</v>
      </c>
      <c r="F20" s="322">
        <v>10010000</v>
      </c>
      <c r="G20" s="323">
        <v>10010000</v>
      </c>
      <c r="H20" s="322">
        <v>10010000</v>
      </c>
      <c r="I20" s="323">
        <v>10010000</v>
      </c>
      <c r="J20" s="322">
        <v>10010000</v>
      </c>
      <c r="K20" s="323">
        <v>10010000</v>
      </c>
      <c r="L20" s="322">
        <v>10010000</v>
      </c>
      <c r="M20" s="323">
        <v>10010000</v>
      </c>
      <c r="N20" s="322">
        <v>10010000</v>
      </c>
      <c r="O20" s="323">
        <v>10010000</v>
      </c>
      <c r="P20" s="322">
        <v>10010000</v>
      </c>
      <c r="Q20" s="323">
        <v>30350000</v>
      </c>
      <c r="R20" s="322">
        <v>30350000</v>
      </c>
      <c r="S20" s="323">
        <v>30350000</v>
      </c>
      <c r="T20" s="322">
        <v>30350000</v>
      </c>
      <c r="U20" s="323">
        <v>30350000</v>
      </c>
      <c r="V20" s="322">
        <v>30350000</v>
      </c>
      <c r="W20" s="323">
        <v>30350000</v>
      </c>
      <c r="X20" s="322">
        <v>30350000</v>
      </c>
      <c r="Y20" s="323">
        <v>30350000</v>
      </c>
      <c r="Z20" s="322">
        <v>10010000</v>
      </c>
      <c r="AA20" s="324">
        <v>50550000</v>
      </c>
    </row>
    <row r="21" spans="1:27" x14ac:dyDescent="0.2">
      <c r="A21" s="1" t="s">
        <v>69</v>
      </c>
      <c r="B21" s="18" t="s">
        <v>96</v>
      </c>
      <c r="C21" s="168"/>
      <c r="D21" s="325" t="s">
        <v>310</v>
      </c>
      <c r="E21" s="326" t="s">
        <v>310</v>
      </c>
      <c r="F21" s="325" t="s">
        <v>310</v>
      </c>
      <c r="G21" s="326" t="s">
        <v>310</v>
      </c>
      <c r="H21" s="325" t="s">
        <v>310</v>
      </c>
      <c r="I21" s="326" t="s">
        <v>310</v>
      </c>
      <c r="J21" s="325" t="s">
        <v>310</v>
      </c>
      <c r="K21" s="326" t="s">
        <v>310</v>
      </c>
      <c r="L21" s="325" t="s">
        <v>310</v>
      </c>
      <c r="M21" s="326" t="s">
        <v>310</v>
      </c>
      <c r="N21" s="325" t="s">
        <v>310</v>
      </c>
      <c r="O21" s="326" t="s">
        <v>310</v>
      </c>
      <c r="P21" s="325" t="s">
        <v>310</v>
      </c>
      <c r="Q21" s="326" t="s">
        <v>311</v>
      </c>
      <c r="R21" s="325" t="s">
        <v>311</v>
      </c>
      <c r="S21" s="326" t="s">
        <v>311</v>
      </c>
      <c r="T21" s="325" t="s">
        <v>311</v>
      </c>
      <c r="U21" s="326" t="s">
        <v>311</v>
      </c>
      <c r="V21" s="325" t="s">
        <v>311</v>
      </c>
      <c r="W21" s="326" t="s">
        <v>311</v>
      </c>
      <c r="X21" s="325" t="s">
        <v>311</v>
      </c>
      <c r="Y21" s="326" t="s">
        <v>311</v>
      </c>
      <c r="Z21" s="325" t="s">
        <v>310</v>
      </c>
      <c r="AA21" s="327" t="s">
        <v>7</v>
      </c>
    </row>
    <row r="22" spans="1:27" s="10" customFormat="1" x14ac:dyDescent="0.2">
      <c r="A22" s="1"/>
      <c r="B22" s="25"/>
      <c r="C22" s="111"/>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48"/>
    </row>
    <row r="23" spans="1:27" s="10" customFormat="1" ht="25.5" x14ac:dyDescent="0.2">
      <c r="A23" s="1"/>
      <c r="B23" s="105" t="s">
        <v>129</v>
      </c>
      <c r="C23" s="108" t="s">
        <v>16</v>
      </c>
      <c r="D23" s="31"/>
      <c r="E23" s="31"/>
      <c r="F23" s="31"/>
      <c r="G23" s="31"/>
      <c r="H23" s="31"/>
      <c r="I23" s="31"/>
      <c r="J23" s="31"/>
      <c r="K23" s="31"/>
      <c r="L23" s="31"/>
      <c r="M23" s="31"/>
      <c r="N23" s="31"/>
      <c r="O23" s="31"/>
      <c r="P23" s="31"/>
      <c r="Q23" s="31"/>
      <c r="R23" s="31"/>
      <c r="S23" s="31"/>
      <c r="T23" s="31"/>
      <c r="U23" s="31"/>
      <c r="V23" s="31"/>
      <c r="W23" s="31"/>
      <c r="X23" s="31"/>
      <c r="Y23" s="31"/>
      <c r="Z23" s="31"/>
      <c r="AA23" s="149"/>
    </row>
    <row r="24" spans="1:27" x14ac:dyDescent="0.2">
      <c r="A24" s="1" t="s">
        <v>139</v>
      </c>
      <c r="B24" s="18" t="s">
        <v>130</v>
      </c>
      <c r="C24" s="179">
        <v>754833.37</v>
      </c>
      <c r="D24" s="191">
        <v>754833.37</v>
      </c>
      <c r="E24" s="114">
        <v>0</v>
      </c>
      <c r="F24" s="191">
        <v>0</v>
      </c>
      <c r="G24" s="114">
        <v>0</v>
      </c>
      <c r="H24" s="191">
        <v>0</v>
      </c>
      <c r="I24" s="114">
        <v>0</v>
      </c>
      <c r="J24" s="191">
        <v>0</v>
      </c>
      <c r="K24" s="114">
        <v>0</v>
      </c>
      <c r="L24" s="191">
        <v>0</v>
      </c>
      <c r="M24" s="114">
        <v>0</v>
      </c>
      <c r="N24" s="191">
        <v>0</v>
      </c>
      <c r="O24" s="114">
        <v>0</v>
      </c>
      <c r="P24" s="191">
        <v>0</v>
      </c>
      <c r="Q24" s="180">
        <v>0</v>
      </c>
      <c r="R24" s="191">
        <v>0</v>
      </c>
      <c r="S24" s="115">
        <v>0</v>
      </c>
      <c r="T24" s="202">
        <v>0</v>
      </c>
      <c r="U24" s="115">
        <v>0</v>
      </c>
      <c r="V24" s="202">
        <v>0</v>
      </c>
      <c r="W24" s="115">
        <v>0</v>
      </c>
      <c r="X24" s="202">
        <v>0</v>
      </c>
      <c r="Y24" s="115">
        <v>0</v>
      </c>
      <c r="Z24" s="202"/>
      <c r="AA24" s="157">
        <v>0</v>
      </c>
    </row>
    <row r="25" spans="1:27" x14ac:dyDescent="0.2">
      <c r="A25" s="1" t="s">
        <v>140</v>
      </c>
      <c r="B25" s="158" t="s">
        <v>131</v>
      </c>
      <c r="C25" s="73">
        <f>SUM(D25:CA25)</f>
        <v>121020</v>
      </c>
      <c r="D25" s="279">
        <v>121020</v>
      </c>
      <c r="E25" s="72">
        <v>0</v>
      </c>
      <c r="F25" s="192">
        <v>0</v>
      </c>
      <c r="G25" s="72">
        <v>0</v>
      </c>
      <c r="H25" s="192">
        <v>0</v>
      </c>
      <c r="I25" s="72">
        <v>0</v>
      </c>
      <c r="J25" s="192">
        <v>0</v>
      </c>
      <c r="K25" s="72">
        <v>0</v>
      </c>
      <c r="L25" s="192">
        <v>0</v>
      </c>
      <c r="M25" s="72">
        <v>0</v>
      </c>
      <c r="N25" s="192">
        <v>0</v>
      </c>
      <c r="O25" s="72">
        <v>0</v>
      </c>
      <c r="P25" s="192">
        <v>0</v>
      </c>
      <c r="Q25" s="88">
        <v>0</v>
      </c>
      <c r="R25" s="192">
        <v>0</v>
      </c>
      <c r="S25" s="88">
        <v>0</v>
      </c>
      <c r="T25" s="203">
        <v>0</v>
      </c>
      <c r="U25" s="88">
        <v>0</v>
      </c>
      <c r="V25" s="203">
        <v>0</v>
      </c>
      <c r="W25" s="88">
        <v>0</v>
      </c>
      <c r="X25" s="203">
        <v>0</v>
      </c>
      <c r="Y25" s="88">
        <v>0</v>
      </c>
      <c r="Z25" s="203">
        <v>0</v>
      </c>
      <c r="AA25" s="159">
        <v>0</v>
      </c>
    </row>
    <row r="26" spans="1:27" s="228" customFormat="1" x14ac:dyDescent="0.2">
      <c r="A26" s="227" t="s">
        <v>70</v>
      </c>
      <c r="B26" s="76" t="s">
        <v>152</v>
      </c>
      <c r="C26" s="73">
        <f>SUM(D26:CA26)</f>
        <v>875853.37</v>
      </c>
      <c r="D26" s="209">
        <f>SUM(D24:D25)</f>
        <v>875853.37</v>
      </c>
      <c r="E26" s="280">
        <v>0</v>
      </c>
      <c r="F26" s="209">
        <v>0</v>
      </c>
      <c r="G26" s="280">
        <v>0</v>
      </c>
      <c r="H26" s="209">
        <v>0</v>
      </c>
      <c r="I26" s="280">
        <v>0</v>
      </c>
      <c r="J26" s="209">
        <v>0</v>
      </c>
      <c r="K26" s="280">
        <v>0</v>
      </c>
      <c r="L26" s="209">
        <v>0</v>
      </c>
      <c r="M26" s="280">
        <v>0</v>
      </c>
      <c r="N26" s="209">
        <v>0</v>
      </c>
      <c r="O26" s="280">
        <v>0</v>
      </c>
      <c r="P26" s="209">
        <v>0</v>
      </c>
      <c r="Q26" s="280">
        <v>0</v>
      </c>
      <c r="R26" s="209">
        <v>0</v>
      </c>
      <c r="S26" s="280">
        <v>0</v>
      </c>
      <c r="T26" s="281">
        <v>0</v>
      </c>
      <c r="U26" s="280">
        <v>0</v>
      </c>
      <c r="V26" s="281">
        <v>0</v>
      </c>
      <c r="W26" s="280">
        <v>0</v>
      </c>
      <c r="X26" s="281">
        <v>0</v>
      </c>
      <c r="Y26" s="280">
        <v>0</v>
      </c>
      <c r="Z26" s="281">
        <v>0</v>
      </c>
      <c r="AA26" s="282">
        <v>0</v>
      </c>
    </row>
    <row r="27" spans="1:27" ht="192" thickBot="1" x14ac:dyDescent="0.25">
      <c r="A27" s="1"/>
      <c r="B27" s="260" t="s">
        <v>246</v>
      </c>
      <c r="C27" s="235"/>
      <c r="D27" s="196"/>
      <c r="E27" s="226"/>
      <c r="F27" s="196"/>
      <c r="G27" s="226"/>
      <c r="H27" s="196"/>
      <c r="I27" s="226"/>
      <c r="J27" s="196"/>
      <c r="K27" s="226"/>
      <c r="L27" s="196"/>
      <c r="M27" s="274" t="s">
        <v>309</v>
      </c>
      <c r="N27" s="196"/>
      <c r="O27" s="226"/>
      <c r="P27" s="275" t="s">
        <v>309</v>
      </c>
      <c r="Q27" s="276" t="s">
        <v>308</v>
      </c>
      <c r="R27" s="277" t="s">
        <v>307</v>
      </c>
      <c r="S27" s="278" t="s">
        <v>306</v>
      </c>
      <c r="T27" s="277" t="s">
        <v>305</v>
      </c>
      <c r="U27" s="278" t="s">
        <v>305</v>
      </c>
      <c r="V27" s="269" t="s">
        <v>304</v>
      </c>
      <c r="W27" s="273" t="s">
        <v>303</v>
      </c>
      <c r="X27" s="269" t="s">
        <v>302</v>
      </c>
      <c r="Y27" s="273" t="s">
        <v>302</v>
      </c>
      <c r="Z27" s="310"/>
      <c r="AA27" s="261"/>
    </row>
    <row r="28" spans="1:27" s="100" customFormat="1" x14ac:dyDescent="0.2">
      <c r="A28" s="1"/>
      <c r="B28" s="101"/>
      <c r="C28" s="29"/>
      <c r="D28" s="26"/>
      <c r="E28" s="26"/>
      <c r="F28" s="26"/>
      <c r="G28" s="26"/>
      <c r="H28" s="26"/>
      <c r="I28" s="26"/>
      <c r="J28" s="26"/>
      <c r="K28" s="26"/>
      <c r="L28" s="26"/>
      <c r="M28" s="173"/>
      <c r="N28" s="26"/>
      <c r="O28" s="26"/>
      <c r="P28" s="173"/>
      <c r="Q28" s="204"/>
      <c r="R28" s="70"/>
      <c r="S28" s="70"/>
      <c r="T28" s="70"/>
      <c r="U28" s="70"/>
      <c r="V28" s="34"/>
      <c r="W28" s="34"/>
      <c r="X28" s="34"/>
      <c r="Y28" s="34"/>
      <c r="Z28" s="34"/>
      <c r="AA28" s="70"/>
    </row>
    <row r="29" spans="1:27" ht="13.5" thickBot="1" x14ac:dyDescent="0.25">
      <c r="A29" s="1"/>
      <c r="B29" s="59" t="s">
        <v>106</v>
      </c>
      <c r="C29" s="37"/>
      <c r="D29" s="19"/>
      <c r="E29" s="20"/>
      <c r="F29" s="20"/>
      <c r="G29" s="20"/>
      <c r="H29" s="20"/>
      <c r="I29" s="20"/>
      <c r="J29" s="20"/>
      <c r="K29" s="20"/>
      <c r="L29" s="20"/>
      <c r="M29" s="20"/>
      <c r="N29" s="20"/>
      <c r="O29" s="20"/>
      <c r="P29" s="20"/>
      <c r="Q29" s="21"/>
      <c r="R29" s="20"/>
      <c r="S29" s="21"/>
      <c r="T29" s="94"/>
      <c r="U29" s="21"/>
      <c r="V29" s="21"/>
      <c r="W29" s="21"/>
      <c r="X29" s="21"/>
      <c r="Y29" s="21"/>
      <c r="Z29" s="21"/>
      <c r="AA29" s="21"/>
    </row>
    <row r="30" spans="1:27" s="10" customFormat="1" x14ac:dyDescent="0.2">
      <c r="A30" s="1"/>
      <c r="B30" s="145" t="s">
        <v>21</v>
      </c>
      <c r="C30" s="146"/>
      <c r="D30" s="174"/>
      <c r="E30" s="175"/>
      <c r="F30" s="175"/>
      <c r="G30" s="175"/>
      <c r="H30" s="175"/>
      <c r="I30" s="175"/>
      <c r="J30" s="175"/>
      <c r="K30" s="175"/>
      <c r="L30" s="175"/>
      <c r="M30" s="175"/>
      <c r="N30" s="175"/>
      <c r="O30" s="175"/>
      <c r="P30" s="175"/>
      <c r="Q30" s="176"/>
      <c r="R30" s="175"/>
      <c r="S30" s="176"/>
      <c r="T30" s="176"/>
      <c r="U30" s="176"/>
      <c r="V30" s="176"/>
      <c r="W30" s="176"/>
      <c r="X30" s="176"/>
      <c r="Y30" s="176"/>
      <c r="Z30" s="176"/>
      <c r="AA30" s="177"/>
    </row>
    <row r="31" spans="1:27" ht="38.25" x14ac:dyDescent="0.2">
      <c r="A31" s="1" t="s">
        <v>71</v>
      </c>
      <c r="B31" s="92" t="s">
        <v>19</v>
      </c>
      <c r="C31" s="169"/>
      <c r="D31" s="322" t="s">
        <v>301</v>
      </c>
      <c r="E31" s="323" t="s">
        <v>300</v>
      </c>
      <c r="F31" s="322" t="s">
        <v>299</v>
      </c>
      <c r="G31" s="323" t="s">
        <v>298</v>
      </c>
      <c r="H31" s="322" t="s">
        <v>297</v>
      </c>
      <c r="I31" s="323" t="s">
        <v>296</v>
      </c>
      <c r="J31" s="322" t="s">
        <v>295</v>
      </c>
      <c r="K31" s="323" t="s">
        <v>294</v>
      </c>
      <c r="L31" s="322" t="s">
        <v>293</v>
      </c>
      <c r="M31" s="323" t="s">
        <v>292</v>
      </c>
      <c r="N31" s="322" t="s">
        <v>291</v>
      </c>
      <c r="O31" s="323" t="s">
        <v>290</v>
      </c>
      <c r="P31" s="322" t="s">
        <v>289</v>
      </c>
      <c r="Q31" s="323" t="s">
        <v>285</v>
      </c>
      <c r="R31" s="322" t="s">
        <v>288</v>
      </c>
      <c r="S31" s="323" t="s">
        <v>287</v>
      </c>
      <c r="T31" s="322" t="s">
        <v>286</v>
      </c>
      <c r="U31" s="323" t="s">
        <v>285</v>
      </c>
      <c r="V31" s="322" t="s">
        <v>284</v>
      </c>
      <c r="W31" s="323" t="s">
        <v>283</v>
      </c>
      <c r="X31" s="322" t="s">
        <v>282</v>
      </c>
      <c r="Y31" s="323" t="s">
        <v>281</v>
      </c>
      <c r="Z31" s="322" t="s">
        <v>280</v>
      </c>
      <c r="AA31" s="324" t="s">
        <v>280</v>
      </c>
    </row>
    <row r="32" spans="1:27" ht="38.25" x14ac:dyDescent="0.2">
      <c r="A32" s="1" t="s">
        <v>72</v>
      </c>
      <c r="B32" s="92" t="s">
        <v>20</v>
      </c>
      <c r="C32" s="168"/>
      <c r="D32" s="325" t="s">
        <v>279</v>
      </c>
      <c r="E32" s="326" t="s">
        <v>277</v>
      </c>
      <c r="F32" s="325" t="s">
        <v>277</v>
      </c>
      <c r="G32" s="326" t="s">
        <v>277</v>
      </c>
      <c r="H32" s="325" t="s">
        <v>277</v>
      </c>
      <c r="I32" s="326" t="s">
        <v>277</v>
      </c>
      <c r="J32" s="325" t="s">
        <v>277</v>
      </c>
      <c r="K32" s="326" t="s">
        <v>277</v>
      </c>
      <c r="L32" s="325" t="s">
        <v>277</v>
      </c>
      <c r="M32" s="326" t="s">
        <v>277</v>
      </c>
      <c r="N32" s="325" t="s">
        <v>277</v>
      </c>
      <c r="O32" s="326" t="s">
        <v>277</v>
      </c>
      <c r="P32" s="325" t="s">
        <v>277</v>
      </c>
      <c r="Q32" s="326" t="s">
        <v>278</v>
      </c>
      <c r="R32" s="325" t="s">
        <v>277</v>
      </c>
      <c r="S32" s="326" t="s">
        <v>277</v>
      </c>
      <c r="T32" s="325" t="s">
        <v>277</v>
      </c>
      <c r="U32" s="326" t="s">
        <v>277</v>
      </c>
      <c r="V32" s="325" t="s">
        <v>277</v>
      </c>
      <c r="W32" s="326" t="s">
        <v>277</v>
      </c>
      <c r="X32" s="325" t="s">
        <v>277</v>
      </c>
      <c r="Y32" s="326" t="s">
        <v>277</v>
      </c>
      <c r="Z32" s="325" t="s">
        <v>274</v>
      </c>
      <c r="AA32" s="327" t="s">
        <v>369</v>
      </c>
    </row>
    <row r="33" spans="1:28" s="10" customFormat="1" x14ac:dyDescent="0.2">
      <c r="A33" s="1"/>
      <c r="B33" s="170"/>
      <c r="C33" s="111"/>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48"/>
    </row>
    <row r="34" spans="1:28" s="10" customFormat="1" x14ac:dyDescent="0.2">
      <c r="A34" s="1"/>
      <c r="B34" s="171" t="s">
        <v>99</v>
      </c>
      <c r="C34" s="108" t="s">
        <v>16</v>
      </c>
      <c r="D34" s="31"/>
      <c r="E34" s="31"/>
      <c r="F34" s="31"/>
      <c r="G34" s="31"/>
      <c r="H34" s="31"/>
      <c r="I34" s="31"/>
      <c r="J34" s="31"/>
      <c r="K34" s="31"/>
      <c r="L34" s="31"/>
      <c r="M34" s="31"/>
      <c r="N34" s="31"/>
      <c r="O34" s="31"/>
      <c r="P34" s="31"/>
      <c r="Q34" s="31"/>
      <c r="R34" s="31"/>
      <c r="S34" s="31"/>
      <c r="T34" s="31"/>
      <c r="U34" s="31"/>
      <c r="V34" s="31"/>
      <c r="W34" s="31"/>
      <c r="X34" s="31"/>
      <c r="Y34" s="31"/>
      <c r="Z34" s="31"/>
      <c r="AA34" s="149"/>
    </row>
    <row r="35" spans="1:28" ht="25.5" x14ac:dyDescent="0.2">
      <c r="A35" s="1"/>
      <c r="B35" s="93" t="s">
        <v>113</v>
      </c>
      <c r="C35" s="118"/>
      <c r="D35" s="190"/>
      <c r="E35" s="107"/>
      <c r="F35" s="190"/>
      <c r="G35" s="107"/>
      <c r="H35" s="190"/>
      <c r="I35" s="107"/>
      <c r="J35" s="190"/>
      <c r="K35" s="107"/>
      <c r="L35" s="190"/>
      <c r="M35" s="107"/>
      <c r="N35" s="190"/>
      <c r="O35" s="107"/>
      <c r="P35" s="190"/>
      <c r="Q35" s="107"/>
      <c r="R35" s="190"/>
      <c r="S35" s="107"/>
      <c r="T35" s="190"/>
      <c r="U35" s="107"/>
      <c r="V35" s="190"/>
      <c r="W35" s="107"/>
      <c r="X35" s="190"/>
      <c r="Y35" s="107"/>
      <c r="Z35" s="190"/>
      <c r="AA35" s="156"/>
    </row>
    <row r="36" spans="1:28" ht="25.5" x14ac:dyDescent="0.2">
      <c r="A36" s="1" t="s">
        <v>73</v>
      </c>
      <c r="B36" s="92" t="s">
        <v>14</v>
      </c>
      <c r="C36" s="73"/>
      <c r="D36" s="192">
        <v>934634.11</v>
      </c>
      <c r="E36" s="72"/>
      <c r="F36" s="192"/>
      <c r="G36" s="72"/>
      <c r="H36" s="192"/>
      <c r="I36" s="72"/>
      <c r="J36" s="192"/>
      <c r="K36" s="72"/>
      <c r="L36" s="192"/>
      <c r="M36" s="72"/>
      <c r="N36" s="192"/>
      <c r="O36" s="72"/>
      <c r="P36" s="192"/>
      <c r="Q36" s="72">
        <v>0</v>
      </c>
      <c r="R36" s="192"/>
      <c r="S36" s="72">
        <v>0</v>
      </c>
      <c r="T36" s="192">
        <v>0</v>
      </c>
      <c r="U36" s="72">
        <v>0</v>
      </c>
      <c r="V36" s="192">
        <v>0</v>
      </c>
      <c r="W36" s="72">
        <v>0</v>
      </c>
      <c r="X36" s="192">
        <v>0</v>
      </c>
      <c r="Y36" s="72">
        <v>0</v>
      </c>
      <c r="Z36" s="192">
        <v>0</v>
      </c>
      <c r="AA36" s="131">
        <v>0</v>
      </c>
    </row>
    <row r="37" spans="1:28" x14ac:dyDescent="0.2">
      <c r="A37" s="1" t="s">
        <v>74</v>
      </c>
      <c r="B37" s="92" t="s">
        <v>349</v>
      </c>
      <c r="C37" s="73">
        <f>SUM(D37:CA37)</f>
        <v>35687287</v>
      </c>
      <c r="D37" s="192">
        <v>5193568</v>
      </c>
      <c r="E37" s="84">
        <v>5872002</v>
      </c>
      <c r="F37" s="194">
        <v>56436</v>
      </c>
      <c r="G37" s="84">
        <v>52965</v>
      </c>
      <c r="H37" s="194">
        <v>38000</v>
      </c>
      <c r="I37" s="84">
        <v>1179041</v>
      </c>
      <c r="J37" s="194">
        <v>1600000</v>
      </c>
      <c r="K37" s="84">
        <v>150000</v>
      </c>
      <c r="L37" s="194">
        <v>1600000</v>
      </c>
      <c r="M37" s="84">
        <v>7826872</v>
      </c>
      <c r="N37" s="194">
        <v>132703</v>
      </c>
      <c r="O37" s="84">
        <v>400000</v>
      </c>
      <c r="P37" s="194">
        <v>2980117</v>
      </c>
      <c r="Q37" s="84">
        <v>450000</v>
      </c>
      <c r="R37" s="194">
        <v>300000</v>
      </c>
      <c r="S37" s="84">
        <v>225000</v>
      </c>
      <c r="T37" s="194">
        <v>200000</v>
      </c>
      <c r="U37" s="84">
        <v>175000</v>
      </c>
      <c r="V37" s="194">
        <v>4000000</v>
      </c>
      <c r="W37" s="84">
        <v>2800000</v>
      </c>
      <c r="X37" s="194">
        <v>50000</v>
      </c>
      <c r="Y37" s="84">
        <v>50000</v>
      </c>
      <c r="Z37" s="194">
        <v>0</v>
      </c>
      <c r="AA37" s="144">
        <v>355583</v>
      </c>
    </row>
    <row r="38" spans="1:28" x14ac:dyDescent="0.2">
      <c r="A38" s="1" t="s">
        <v>75</v>
      </c>
      <c r="B38" s="90" t="s">
        <v>109</v>
      </c>
      <c r="C38" s="73">
        <f>SUM(D38:CA38)</f>
        <v>36621921.109999999</v>
      </c>
      <c r="D38" s="192">
        <f t="shared" ref="D38:W38" si="0">SUM(D36:D37)</f>
        <v>6128202.1100000003</v>
      </c>
      <c r="E38" s="72">
        <f t="shared" si="0"/>
        <v>5872002</v>
      </c>
      <c r="F38" s="192">
        <f t="shared" si="0"/>
        <v>56436</v>
      </c>
      <c r="G38" s="72">
        <f t="shared" si="0"/>
        <v>52965</v>
      </c>
      <c r="H38" s="192">
        <f t="shared" si="0"/>
        <v>38000</v>
      </c>
      <c r="I38" s="72">
        <f t="shared" si="0"/>
        <v>1179041</v>
      </c>
      <c r="J38" s="192">
        <f t="shared" si="0"/>
        <v>1600000</v>
      </c>
      <c r="K38" s="72">
        <f t="shared" si="0"/>
        <v>150000</v>
      </c>
      <c r="L38" s="192">
        <f t="shared" si="0"/>
        <v>1600000</v>
      </c>
      <c r="M38" s="72">
        <f t="shared" si="0"/>
        <v>7826872</v>
      </c>
      <c r="N38" s="192">
        <f t="shared" si="0"/>
        <v>132703</v>
      </c>
      <c r="O38" s="72">
        <f t="shared" si="0"/>
        <v>400000</v>
      </c>
      <c r="P38" s="192">
        <f t="shared" si="0"/>
        <v>2980117</v>
      </c>
      <c r="Q38" s="72">
        <f t="shared" si="0"/>
        <v>450000</v>
      </c>
      <c r="R38" s="192">
        <f t="shared" si="0"/>
        <v>300000</v>
      </c>
      <c r="S38" s="72">
        <f t="shared" si="0"/>
        <v>225000</v>
      </c>
      <c r="T38" s="192">
        <f t="shared" si="0"/>
        <v>200000</v>
      </c>
      <c r="U38" s="72">
        <f t="shared" si="0"/>
        <v>175000</v>
      </c>
      <c r="V38" s="192">
        <f t="shared" si="0"/>
        <v>4000000</v>
      </c>
      <c r="W38" s="72">
        <f t="shared" si="0"/>
        <v>2800000</v>
      </c>
      <c r="X38" s="192">
        <v>50000</v>
      </c>
      <c r="Y38" s="72">
        <f>SUM(Y36:Y37)</f>
        <v>50000</v>
      </c>
      <c r="Z38" s="192">
        <f>SUM(Z36:Z37)</f>
        <v>0</v>
      </c>
      <c r="AA38" s="131">
        <f>SUM(AA36:AA37)</f>
        <v>355583</v>
      </c>
    </row>
    <row r="39" spans="1:28" x14ac:dyDescent="0.2">
      <c r="A39" s="1" t="s">
        <v>76</v>
      </c>
      <c r="B39" s="91" t="s">
        <v>350</v>
      </c>
      <c r="C39" s="73">
        <f>SUM(D39:CA39)</f>
        <v>167838</v>
      </c>
      <c r="D39" s="192">
        <v>167838</v>
      </c>
      <c r="E39" s="84">
        <v>0</v>
      </c>
      <c r="F39" s="194">
        <v>0</v>
      </c>
      <c r="G39" s="84">
        <v>0</v>
      </c>
      <c r="H39" s="194">
        <v>0</v>
      </c>
      <c r="I39" s="84">
        <v>0</v>
      </c>
      <c r="J39" s="194">
        <v>0</v>
      </c>
      <c r="K39" s="84">
        <v>0</v>
      </c>
      <c r="L39" s="194">
        <v>0</v>
      </c>
      <c r="M39" s="84">
        <v>0</v>
      </c>
      <c r="N39" s="194">
        <v>0</v>
      </c>
      <c r="O39" s="84">
        <v>0</v>
      </c>
      <c r="P39" s="194">
        <v>0</v>
      </c>
      <c r="Q39" s="84">
        <v>0</v>
      </c>
      <c r="R39" s="194">
        <v>0</v>
      </c>
      <c r="S39" s="84">
        <v>0</v>
      </c>
      <c r="T39" s="194">
        <v>0</v>
      </c>
      <c r="U39" s="84">
        <v>0</v>
      </c>
      <c r="V39" s="194">
        <v>0</v>
      </c>
      <c r="W39" s="84">
        <v>0</v>
      </c>
      <c r="X39" s="194">
        <v>0</v>
      </c>
      <c r="Y39" s="84">
        <v>0</v>
      </c>
      <c r="Z39" s="194">
        <v>0</v>
      </c>
      <c r="AA39" s="144">
        <v>0</v>
      </c>
    </row>
    <row r="40" spans="1:28" s="39" customFormat="1" x14ac:dyDescent="0.2">
      <c r="A40" s="227" t="s">
        <v>77</v>
      </c>
      <c r="B40" s="172" t="s">
        <v>111</v>
      </c>
      <c r="C40" s="73">
        <f>SUM(D40:BZ40)</f>
        <v>36789759.109999999</v>
      </c>
      <c r="D40" s="209">
        <f t="shared" ref="D40:AA40" si="1">SUM(D38:D39)</f>
        <v>6296040.1100000003</v>
      </c>
      <c r="E40" s="134">
        <f t="shared" si="1"/>
        <v>5872002</v>
      </c>
      <c r="F40" s="258">
        <f t="shared" si="1"/>
        <v>56436</v>
      </c>
      <c r="G40" s="134">
        <f t="shared" si="1"/>
        <v>52965</v>
      </c>
      <c r="H40" s="258">
        <f t="shared" si="1"/>
        <v>38000</v>
      </c>
      <c r="I40" s="134">
        <f t="shared" si="1"/>
        <v>1179041</v>
      </c>
      <c r="J40" s="258">
        <f t="shared" si="1"/>
        <v>1600000</v>
      </c>
      <c r="K40" s="134">
        <f t="shared" si="1"/>
        <v>150000</v>
      </c>
      <c r="L40" s="258">
        <f t="shared" si="1"/>
        <v>1600000</v>
      </c>
      <c r="M40" s="134">
        <f t="shared" si="1"/>
        <v>7826872</v>
      </c>
      <c r="N40" s="258">
        <f t="shared" si="1"/>
        <v>132703</v>
      </c>
      <c r="O40" s="134">
        <f t="shared" si="1"/>
        <v>400000</v>
      </c>
      <c r="P40" s="258">
        <f t="shared" si="1"/>
        <v>2980117</v>
      </c>
      <c r="Q40" s="134">
        <f t="shared" si="1"/>
        <v>450000</v>
      </c>
      <c r="R40" s="258">
        <f t="shared" si="1"/>
        <v>300000</v>
      </c>
      <c r="S40" s="134">
        <f t="shared" si="1"/>
        <v>225000</v>
      </c>
      <c r="T40" s="258">
        <f t="shared" si="1"/>
        <v>200000</v>
      </c>
      <c r="U40" s="134">
        <f t="shared" si="1"/>
        <v>175000</v>
      </c>
      <c r="V40" s="258">
        <f t="shared" si="1"/>
        <v>4000000</v>
      </c>
      <c r="W40" s="134">
        <f t="shared" si="1"/>
        <v>2800000</v>
      </c>
      <c r="X40" s="258">
        <f t="shared" si="1"/>
        <v>50000</v>
      </c>
      <c r="Y40" s="134">
        <f t="shared" si="1"/>
        <v>50000</v>
      </c>
      <c r="Z40" s="258">
        <f t="shared" si="1"/>
        <v>0</v>
      </c>
      <c r="AA40" s="283">
        <f t="shared" si="1"/>
        <v>355583</v>
      </c>
      <c r="AB40" s="229"/>
    </row>
    <row r="41" spans="1:28" ht="90" thickBot="1" x14ac:dyDescent="0.25">
      <c r="A41" s="1"/>
      <c r="B41" s="262" t="s">
        <v>246</v>
      </c>
      <c r="C41" s="235"/>
      <c r="D41" s="269" t="s">
        <v>276</v>
      </c>
      <c r="E41" s="224"/>
      <c r="F41" s="201"/>
      <c r="G41" s="263"/>
      <c r="H41" s="201"/>
      <c r="I41" s="224"/>
      <c r="J41" s="201"/>
      <c r="K41" s="224"/>
      <c r="L41" s="201"/>
      <c r="M41" s="224"/>
      <c r="N41" s="201"/>
      <c r="O41" s="224"/>
      <c r="P41" s="201"/>
      <c r="Q41" s="224"/>
      <c r="R41" s="201"/>
      <c r="S41" s="224"/>
      <c r="T41" s="201"/>
      <c r="U41" s="224"/>
      <c r="V41" s="201"/>
      <c r="W41" s="224"/>
      <c r="X41" s="201"/>
      <c r="Y41" s="224"/>
      <c r="Z41" s="201"/>
      <c r="AA41" s="225"/>
    </row>
    <row r="42" spans="1:28" x14ac:dyDescent="0.2">
      <c r="A42" s="1"/>
      <c r="B42" s="22"/>
      <c r="C42" s="29"/>
      <c r="D42" s="26"/>
      <c r="E42" s="27"/>
      <c r="F42" s="27"/>
      <c r="G42" s="27"/>
      <c r="H42" s="27"/>
      <c r="I42" s="27"/>
      <c r="J42" s="27"/>
      <c r="K42" s="27"/>
      <c r="L42" s="27"/>
      <c r="M42" s="27"/>
      <c r="N42" s="27"/>
      <c r="O42" s="27"/>
      <c r="P42" s="27"/>
      <c r="Q42" s="27"/>
      <c r="R42" s="27"/>
      <c r="S42" s="27"/>
      <c r="T42" s="27"/>
      <c r="U42" s="27"/>
      <c r="V42" s="27"/>
      <c r="W42" s="27"/>
      <c r="X42" s="27"/>
      <c r="Y42" s="27"/>
      <c r="Z42" s="27"/>
      <c r="AA42" s="27"/>
    </row>
    <row r="43" spans="1:28" ht="13.5" thickBot="1" x14ac:dyDescent="0.25">
      <c r="A43" s="1"/>
      <c r="B43" s="59" t="s">
        <v>107</v>
      </c>
      <c r="C43" s="37"/>
      <c r="D43" s="7"/>
      <c r="E43" s="6"/>
      <c r="F43" s="6"/>
      <c r="G43" s="6"/>
      <c r="H43" s="6"/>
      <c r="I43" s="6"/>
      <c r="J43" s="6"/>
      <c r="K43" s="6"/>
      <c r="L43" s="6"/>
      <c r="M43" s="6"/>
      <c r="N43" s="6"/>
      <c r="O43" s="6"/>
      <c r="P43" s="6"/>
      <c r="Q43" s="6"/>
      <c r="R43" s="6"/>
      <c r="S43" s="6"/>
      <c r="T43" s="6"/>
      <c r="U43" s="6"/>
      <c r="V43" s="6"/>
      <c r="W43" s="6"/>
      <c r="X43" s="6"/>
      <c r="Y43" s="6"/>
      <c r="Z43" s="6"/>
      <c r="AA43" s="6"/>
    </row>
    <row r="44" spans="1:28" s="10" customFormat="1" x14ac:dyDescent="0.2">
      <c r="A44" s="1"/>
      <c r="B44" s="126" t="s">
        <v>26</v>
      </c>
      <c r="C44" s="146"/>
      <c r="D44" s="128"/>
      <c r="E44" s="165"/>
      <c r="F44" s="165"/>
      <c r="G44" s="165"/>
      <c r="H44" s="165"/>
      <c r="I44" s="165"/>
      <c r="J44" s="165"/>
      <c r="K44" s="165"/>
      <c r="L44" s="165"/>
      <c r="M44" s="165"/>
      <c r="N44" s="165"/>
      <c r="O44" s="165"/>
      <c r="P44" s="165"/>
      <c r="Q44" s="165"/>
      <c r="R44" s="165"/>
      <c r="S44" s="165"/>
      <c r="T44" s="165"/>
      <c r="U44" s="165"/>
      <c r="V44" s="165"/>
      <c r="W44" s="165"/>
      <c r="X44" s="165"/>
      <c r="Y44" s="165"/>
      <c r="Z44" s="128"/>
      <c r="AA44" s="129"/>
    </row>
    <row r="45" spans="1:28" x14ac:dyDescent="0.2">
      <c r="A45" s="44" t="s">
        <v>78</v>
      </c>
      <c r="B45" s="80" t="s">
        <v>22</v>
      </c>
      <c r="C45" s="161"/>
      <c r="D45" s="239" t="s">
        <v>275</v>
      </c>
      <c r="E45" s="164" t="s">
        <v>275</v>
      </c>
      <c r="F45" s="239" t="s">
        <v>275</v>
      </c>
      <c r="G45" s="164" t="s">
        <v>275</v>
      </c>
      <c r="H45" s="239" t="s">
        <v>275</v>
      </c>
      <c r="I45" s="164" t="s">
        <v>275</v>
      </c>
      <c r="J45" s="239" t="s">
        <v>275</v>
      </c>
      <c r="K45" s="164" t="s">
        <v>275</v>
      </c>
      <c r="L45" s="239" t="s">
        <v>275</v>
      </c>
      <c r="M45" s="164" t="s">
        <v>275</v>
      </c>
      <c r="N45" s="239" t="s">
        <v>275</v>
      </c>
      <c r="O45" s="164" t="s">
        <v>275</v>
      </c>
      <c r="P45" s="239" t="s">
        <v>275</v>
      </c>
      <c r="Q45" s="164" t="s">
        <v>275</v>
      </c>
      <c r="R45" s="239" t="s">
        <v>275</v>
      </c>
      <c r="S45" s="164" t="s">
        <v>275</v>
      </c>
      <c r="T45" s="239" t="s">
        <v>275</v>
      </c>
      <c r="U45" s="164" t="s">
        <v>275</v>
      </c>
      <c r="V45" s="239" t="s">
        <v>275</v>
      </c>
      <c r="W45" s="164" t="s">
        <v>275</v>
      </c>
      <c r="X45" s="239" t="s">
        <v>275</v>
      </c>
      <c r="Y45" s="164" t="s">
        <v>275</v>
      </c>
      <c r="Z45" s="239" t="s">
        <v>275</v>
      </c>
      <c r="AA45" s="166" t="s">
        <v>275</v>
      </c>
    </row>
    <row r="46" spans="1:28" s="10" customFormat="1" x14ac:dyDescent="0.2">
      <c r="A46" s="24"/>
      <c r="B46" s="243"/>
      <c r="C46" s="119"/>
      <c r="D46" s="112"/>
      <c r="E46" s="120"/>
      <c r="F46" s="120"/>
      <c r="G46" s="120"/>
      <c r="H46" s="120"/>
      <c r="I46" s="120"/>
      <c r="J46" s="120"/>
      <c r="K46" s="120"/>
      <c r="L46" s="120"/>
      <c r="M46" s="120"/>
      <c r="N46" s="120"/>
      <c r="O46" s="120"/>
      <c r="P46" s="120"/>
      <c r="Q46" s="120"/>
      <c r="R46" s="120"/>
      <c r="S46" s="120"/>
      <c r="T46" s="120"/>
      <c r="U46" s="120"/>
      <c r="V46" s="120"/>
      <c r="W46" s="120"/>
      <c r="X46" s="120"/>
      <c r="Y46" s="120"/>
      <c r="Z46" s="120"/>
      <c r="AA46" s="137"/>
    </row>
    <row r="47" spans="1:28" s="10" customFormat="1" x14ac:dyDescent="0.2">
      <c r="A47" s="24"/>
      <c r="B47" s="171" t="s">
        <v>105</v>
      </c>
      <c r="C47" s="108" t="s">
        <v>16</v>
      </c>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38"/>
    </row>
    <row r="48" spans="1:28" ht="38.25" x14ac:dyDescent="0.2">
      <c r="A48" s="24" t="s">
        <v>79</v>
      </c>
      <c r="B48" s="18" t="s">
        <v>97</v>
      </c>
      <c r="C48" s="163"/>
      <c r="D48" s="328" t="str">
        <f t="shared" ref="D48:AA48" si="2">D9</f>
        <v>General Fund Appropriations</v>
      </c>
      <c r="E48" s="329" t="str">
        <f t="shared" si="2"/>
        <v>Judicial Circuit State Support</v>
      </c>
      <c r="F48" s="328" t="str">
        <f t="shared" si="2"/>
        <v>Richland County Drug Court</v>
      </c>
      <c r="G48" s="329" t="str">
        <f t="shared" si="2"/>
        <v>Kershaw County Drug Court</v>
      </c>
      <c r="H48" s="328" t="str">
        <f t="shared" si="2"/>
        <v>Saluda County Drug Court</v>
      </c>
      <c r="I48" s="329" t="str">
        <f t="shared" si="2"/>
        <v>DUI Prosecution</v>
      </c>
      <c r="J48" s="328" t="str">
        <f t="shared" si="2"/>
        <v>Criminal Domestic Violence Prosecutor</v>
      </c>
      <c r="K48" s="329" t="str">
        <f t="shared" si="2"/>
        <v>12th Judicial Circuit Drug Court</v>
      </c>
      <c r="L48" s="328" t="str">
        <f t="shared" si="2"/>
        <v>Violent Crime Prosecution</v>
      </c>
      <c r="M48" s="329" t="str">
        <f t="shared" si="2"/>
        <v>Caseload Equalization Funding</v>
      </c>
      <c r="N48" s="328" t="str">
        <f t="shared" si="2"/>
        <v>Victim's Assistance Program</v>
      </c>
      <c r="O48" s="329" t="str">
        <f t="shared" si="2"/>
        <v xml:space="preserve">SC Centers for Fathers and Families </v>
      </c>
      <c r="P48" s="328" t="str">
        <f>P9</f>
        <v>Summary Court Violence Prosecution</v>
      </c>
      <c r="Q48" s="329" t="str">
        <f t="shared" si="2"/>
        <v>Fee for Motions</v>
      </c>
      <c r="R48" s="328" t="str">
        <f t="shared" si="2"/>
        <v>Family &amp; Circuit Court Filing Fee</v>
      </c>
      <c r="S48" s="329" t="str">
        <f t="shared" si="2"/>
        <v>Conditional  Discharge - General Sessions</v>
      </c>
      <c r="T48" s="328" t="str">
        <f t="shared" si="2"/>
        <v xml:space="preserve">Conditional  Discharge - Magistrate </v>
      </c>
      <c r="U48" s="329" t="str">
        <f t="shared" si="2"/>
        <v>Conditional Discharge - Municipal</v>
      </c>
      <c r="V48" s="328" t="str">
        <f t="shared" si="2"/>
        <v>Conviction Surcharge - Law Enforcement Funding</v>
      </c>
      <c r="W48" s="329" t="str">
        <f t="shared" si="2"/>
        <v>Drug Conviction Surcharge</v>
      </c>
      <c r="X48" s="328" t="str">
        <f t="shared" si="2"/>
        <v>Traffic Education Program App Fee - Magistrate</v>
      </c>
      <c r="Y48" s="329" t="str">
        <f t="shared" si="2"/>
        <v>Traffic Education Program App Fee - Municipality</v>
      </c>
      <c r="Z48" s="328" t="str">
        <f t="shared" si="2"/>
        <v>Refund of prior year</v>
      </c>
      <c r="AA48" s="330" t="str">
        <f t="shared" si="2"/>
        <v>Federal Grant</v>
      </c>
    </row>
    <row r="49" spans="1:27" x14ac:dyDescent="0.2">
      <c r="A49" s="24" t="s">
        <v>80</v>
      </c>
      <c r="B49" s="18" t="s">
        <v>98</v>
      </c>
      <c r="C49" s="79"/>
      <c r="D49" s="331"/>
      <c r="E49" s="332"/>
      <c r="F49" s="331"/>
      <c r="G49" s="332"/>
      <c r="H49" s="331"/>
      <c r="I49" s="332"/>
      <c r="J49" s="331"/>
      <c r="K49" s="332"/>
      <c r="L49" s="331"/>
      <c r="M49" s="332"/>
      <c r="N49" s="331"/>
      <c r="O49" s="332"/>
      <c r="P49" s="331"/>
      <c r="Q49" s="332"/>
      <c r="R49" s="331"/>
      <c r="S49" s="332"/>
      <c r="T49" s="331"/>
      <c r="U49" s="332"/>
      <c r="V49" s="331"/>
      <c r="W49" s="332"/>
      <c r="X49" s="331"/>
      <c r="Y49" s="332"/>
      <c r="Z49" s="331"/>
      <c r="AA49" s="333"/>
    </row>
    <row r="50" spans="1:27" s="69" customFormat="1" ht="165.75" x14ac:dyDescent="0.2">
      <c r="A50" s="57" t="s">
        <v>81</v>
      </c>
      <c r="B50" s="306" t="s">
        <v>103</v>
      </c>
      <c r="C50" s="307"/>
      <c r="D50" s="334" t="s">
        <v>368</v>
      </c>
      <c r="E50" s="305" t="s">
        <v>361</v>
      </c>
      <c r="F50" s="335" t="s">
        <v>360</v>
      </c>
      <c r="G50" s="305" t="s">
        <v>360</v>
      </c>
      <c r="H50" s="335" t="s">
        <v>360</v>
      </c>
      <c r="I50" s="305" t="s">
        <v>362</v>
      </c>
      <c r="J50" s="335" t="s">
        <v>363</v>
      </c>
      <c r="K50" s="305" t="s">
        <v>354</v>
      </c>
      <c r="L50" s="335" t="s">
        <v>364</v>
      </c>
      <c r="M50" s="305" t="s">
        <v>365</v>
      </c>
      <c r="N50" s="335" t="s">
        <v>367</v>
      </c>
      <c r="O50" s="305" t="s">
        <v>355</v>
      </c>
      <c r="P50" s="335" t="s">
        <v>366</v>
      </c>
      <c r="Q50" s="305" t="s">
        <v>359</v>
      </c>
      <c r="R50" s="335" t="s">
        <v>361</v>
      </c>
      <c r="S50" s="305" t="s">
        <v>357</v>
      </c>
      <c r="T50" s="335" t="s">
        <v>357</v>
      </c>
      <c r="U50" s="305" t="s">
        <v>357</v>
      </c>
      <c r="V50" s="335" t="s">
        <v>356</v>
      </c>
      <c r="W50" s="305" t="s">
        <v>357</v>
      </c>
      <c r="X50" s="335" t="s">
        <v>358</v>
      </c>
      <c r="Y50" s="305" t="s">
        <v>358</v>
      </c>
      <c r="Z50" s="335"/>
      <c r="AA50" s="336" t="s">
        <v>315</v>
      </c>
    </row>
    <row r="51" spans="1:27" ht="38.25" x14ac:dyDescent="0.2">
      <c r="A51" s="24" t="s">
        <v>82</v>
      </c>
      <c r="B51" s="18" t="s">
        <v>20</v>
      </c>
      <c r="C51" s="75"/>
      <c r="D51" s="337" t="str">
        <f t="shared" ref="D51:Y51" si="3">D32</f>
        <v>I. Administration; II. Offices of Circuit Solicitors, III. Employee Benefits</v>
      </c>
      <c r="E51" s="332" t="str">
        <f t="shared" si="3"/>
        <v>II. Offices of Circuit Solicitors</v>
      </c>
      <c r="F51" s="331" t="str">
        <f t="shared" si="3"/>
        <v>II. Offices of Circuit Solicitors</v>
      </c>
      <c r="G51" s="332" t="str">
        <f t="shared" si="3"/>
        <v>II. Offices of Circuit Solicitors</v>
      </c>
      <c r="H51" s="331" t="str">
        <f t="shared" si="3"/>
        <v>II. Offices of Circuit Solicitors</v>
      </c>
      <c r="I51" s="332" t="str">
        <f t="shared" si="3"/>
        <v>II. Offices of Circuit Solicitors</v>
      </c>
      <c r="J51" s="331" t="str">
        <f t="shared" si="3"/>
        <v>II. Offices of Circuit Solicitors</v>
      </c>
      <c r="K51" s="332" t="str">
        <f t="shared" si="3"/>
        <v>II. Offices of Circuit Solicitors</v>
      </c>
      <c r="L51" s="331" t="str">
        <f t="shared" si="3"/>
        <v>II. Offices of Circuit Solicitors</v>
      </c>
      <c r="M51" s="332" t="str">
        <f t="shared" si="3"/>
        <v>II. Offices of Circuit Solicitors</v>
      </c>
      <c r="N51" s="331" t="str">
        <f t="shared" si="3"/>
        <v>II. Offices of Circuit Solicitors</v>
      </c>
      <c r="O51" s="332" t="str">
        <f t="shared" si="3"/>
        <v>II. Offices of Circuit Solicitors</v>
      </c>
      <c r="P51" s="331" t="str">
        <f t="shared" si="3"/>
        <v>II. Offices of Circuit Solicitors</v>
      </c>
      <c r="Q51" s="332" t="str">
        <f>Q32</f>
        <v xml:space="preserve">II. Offices of Circuit Solicitors </v>
      </c>
      <c r="R51" s="331" t="str">
        <f t="shared" si="3"/>
        <v>II. Offices of Circuit Solicitors</v>
      </c>
      <c r="S51" s="332" t="str">
        <f t="shared" si="3"/>
        <v>II. Offices of Circuit Solicitors</v>
      </c>
      <c r="T51" s="331" t="str">
        <f t="shared" si="3"/>
        <v>II. Offices of Circuit Solicitors</v>
      </c>
      <c r="U51" s="332" t="str">
        <f t="shared" si="3"/>
        <v>II. Offices of Circuit Solicitors</v>
      </c>
      <c r="V51" s="331" t="str">
        <f t="shared" si="3"/>
        <v>II. Offices of Circuit Solicitors</v>
      </c>
      <c r="W51" s="332" t="str">
        <f t="shared" si="3"/>
        <v>II. Offices of Circuit Solicitors</v>
      </c>
      <c r="X51" s="331" t="str">
        <f t="shared" si="3"/>
        <v>II. Offices of Circuit Solicitors</v>
      </c>
      <c r="Y51" s="332" t="str">
        <f t="shared" si="3"/>
        <v>II. Offices of Circuit Solicitors</v>
      </c>
      <c r="Z51" s="337" t="s">
        <v>274</v>
      </c>
      <c r="AA51" s="338" t="s">
        <v>274</v>
      </c>
    </row>
    <row r="52" spans="1:27" s="228" customFormat="1" ht="14.25" customHeight="1" x14ac:dyDescent="0.2">
      <c r="A52" s="230" t="s">
        <v>83</v>
      </c>
      <c r="B52" s="231" t="s">
        <v>18</v>
      </c>
      <c r="C52" s="73">
        <f t="shared" ref="C52:AA52" si="4">C40</f>
        <v>36789759.109999999</v>
      </c>
      <c r="D52" s="209">
        <f t="shared" si="4"/>
        <v>6296040.1100000003</v>
      </c>
      <c r="E52" s="73">
        <f t="shared" si="4"/>
        <v>5872002</v>
      </c>
      <c r="F52" s="209">
        <f t="shared" si="4"/>
        <v>56436</v>
      </c>
      <c r="G52" s="73">
        <f t="shared" si="4"/>
        <v>52965</v>
      </c>
      <c r="H52" s="209">
        <f t="shared" si="4"/>
        <v>38000</v>
      </c>
      <c r="I52" s="73">
        <f t="shared" si="4"/>
        <v>1179041</v>
      </c>
      <c r="J52" s="209">
        <f t="shared" si="4"/>
        <v>1600000</v>
      </c>
      <c r="K52" s="73">
        <f t="shared" si="4"/>
        <v>150000</v>
      </c>
      <c r="L52" s="209">
        <f t="shared" si="4"/>
        <v>1600000</v>
      </c>
      <c r="M52" s="73">
        <f t="shared" si="4"/>
        <v>7826872</v>
      </c>
      <c r="N52" s="209">
        <f t="shared" si="4"/>
        <v>132703</v>
      </c>
      <c r="O52" s="73">
        <f t="shared" si="4"/>
        <v>400000</v>
      </c>
      <c r="P52" s="209">
        <f t="shared" si="4"/>
        <v>2980117</v>
      </c>
      <c r="Q52" s="73">
        <f t="shared" si="4"/>
        <v>450000</v>
      </c>
      <c r="R52" s="209">
        <f t="shared" si="4"/>
        <v>300000</v>
      </c>
      <c r="S52" s="73">
        <f t="shared" si="4"/>
        <v>225000</v>
      </c>
      <c r="T52" s="209">
        <f t="shared" si="4"/>
        <v>200000</v>
      </c>
      <c r="U52" s="73">
        <f t="shared" si="4"/>
        <v>175000</v>
      </c>
      <c r="V52" s="209">
        <f t="shared" si="4"/>
        <v>4000000</v>
      </c>
      <c r="W52" s="73">
        <f t="shared" si="4"/>
        <v>2800000</v>
      </c>
      <c r="X52" s="209">
        <f t="shared" si="4"/>
        <v>50000</v>
      </c>
      <c r="Y52" s="73">
        <f t="shared" si="4"/>
        <v>50000</v>
      </c>
      <c r="Z52" s="209">
        <f t="shared" si="4"/>
        <v>0</v>
      </c>
      <c r="AA52" s="219">
        <f t="shared" si="4"/>
        <v>355583</v>
      </c>
    </row>
    <row r="53" spans="1:27" s="10" customFormat="1" x14ac:dyDescent="0.2">
      <c r="A53" s="24"/>
      <c r="B53" s="25"/>
      <c r="C53" s="29"/>
      <c r="D53" s="26"/>
      <c r="E53" s="26"/>
      <c r="F53" s="26"/>
      <c r="G53" s="26"/>
      <c r="H53" s="26"/>
      <c r="I53" s="26"/>
      <c r="J53" s="26"/>
      <c r="K53" s="26"/>
      <c r="L53" s="26"/>
      <c r="M53" s="26"/>
      <c r="N53" s="26"/>
      <c r="O53" s="26"/>
      <c r="P53" s="26"/>
      <c r="Q53" s="26"/>
      <c r="R53" s="26"/>
      <c r="S53" s="26"/>
      <c r="T53" s="26"/>
      <c r="U53" s="26"/>
      <c r="V53" s="26"/>
      <c r="W53" s="26"/>
      <c r="X53" s="26"/>
      <c r="Y53" s="26"/>
      <c r="Z53" s="26"/>
      <c r="AA53" s="139"/>
    </row>
    <row r="54" spans="1:27" s="10" customFormat="1" ht="25.5" x14ac:dyDescent="0.2">
      <c r="A54" s="24"/>
      <c r="B54" s="50" t="s">
        <v>104</v>
      </c>
      <c r="C54" s="108" t="s">
        <v>16</v>
      </c>
      <c r="D54" s="55"/>
      <c r="E54" s="55"/>
      <c r="F54" s="55"/>
      <c r="G54" s="55"/>
      <c r="H54" s="55"/>
      <c r="I54" s="55"/>
      <c r="J54" s="55"/>
      <c r="K54" s="55"/>
      <c r="L54" s="55"/>
      <c r="M54" s="55"/>
      <c r="N54" s="55"/>
      <c r="O54" s="55"/>
      <c r="P54" s="55"/>
      <c r="Q54" s="55"/>
      <c r="R54" s="55"/>
      <c r="S54" s="55"/>
      <c r="T54" s="55"/>
      <c r="U54" s="55"/>
      <c r="V54" s="55"/>
      <c r="W54" s="55"/>
      <c r="X54" s="55"/>
      <c r="Y54" s="55"/>
      <c r="Z54" s="55"/>
      <c r="AA54" s="162"/>
    </row>
    <row r="55" spans="1:27" ht="76.5" x14ac:dyDescent="0.2">
      <c r="A55" s="24"/>
      <c r="B55" s="348" t="s">
        <v>348</v>
      </c>
      <c r="C55" s="247">
        <f>SUM(D55:BV55)</f>
        <v>35771567</v>
      </c>
      <c r="D55" s="238">
        <v>5277848</v>
      </c>
      <c r="E55" s="247">
        <v>5872002</v>
      </c>
      <c r="F55" s="250">
        <v>56436</v>
      </c>
      <c r="G55" s="247">
        <v>52965</v>
      </c>
      <c r="H55" s="250">
        <v>38000</v>
      </c>
      <c r="I55" s="247">
        <v>1179041</v>
      </c>
      <c r="J55" s="250">
        <v>1600000</v>
      </c>
      <c r="K55" s="247">
        <v>150000</v>
      </c>
      <c r="L55" s="250">
        <v>1600000</v>
      </c>
      <c r="M55" s="247">
        <v>7826872</v>
      </c>
      <c r="N55" s="250">
        <v>132703</v>
      </c>
      <c r="O55" s="247">
        <v>400000</v>
      </c>
      <c r="P55" s="250">
        <v>2980117</v>
      </c>
      <c r="Q55" s="247">
        <v>450000</v>
      </c>
      <c r="R55" s="250">
        <v>300000</v>
      </c>
      <c r="S55" s="247">
        <v>225000</v>
      </c>
      <c r="T55" s="250">
        <v>200000</v>
      </c>
      <c r="U55" s="247">
        <v>175000</v>
      </c>
      <c r="V55" s="250">
        <v>4000000</v>
      </c>
      <c r="W55" s="247">
        <v>2800000</v>
      </c>
      <c r="X55" s="250">
        <v>50000</v>
      </c>
      <c r="Y55" s="247">
        <v>50000</v>
      </c>
      <c r="Z55" s="250"/>
      <c r="AA55" s="251">
        <v>355583</v>
      </c>
    </row>
    <row r="56" spans="1:27" x14ac:dyDescent="0.2">
      <c r="A56" s="24"/>
      <c r="B56" s="244" t="s">
        <v>206</v>
      </c>
      <c r="C56" s="248">
        <f t="shared" ref="C56:C87" si="5">SUM(D56:BV56)</f>
        <v>0</v>
      </c>
      <c r="D56" s="249"/>
      <c r="E56" s="248"/>
      <c r="F56" s="252"/>
      <c r="G56" s="248"/>
      <c r="H56" s="252"/>
      <c r="I56" s="248"/>
      <c r="J56" s="252"/>
      <c r="K56" s="248"/>
      <c r="L56" s="252"/>
      <c r="M56" s="248"/>
      <c r="N56" s="252"/>
      <c r="O56" s="248"/>
      <c r="P56" s="252"/>
      <c r="Q56" s="248"/>
      <c r="R56" s="252"/>
      <c r="S56" s="248"/>
      <c r="T56" s="252"/>
      <c r="U56" s="248"/>
      <c r="V56" s="252"/>
      <c r="W56" s="248"/>
      <c r="X56" s="252"/>
      <c r="Y56" s="248"/>
      <c r="Z56" s="252"/>
      <c r="AA56" s="259"/>
    </row>
    <row r="57" spans="1:27" ht="38.25" hidden="1" outlineLevel="1" x14ac:dyDescent="0.2">
      <c r="A57" s="24"/>
      <c r="B57" s="245" t="s">
        <v>207</v>
      </c>
      <c r="C57" s="27">
        <f t="shared" si="5"/>
        <v>0</v>
      </c>
      <c r="D57" s="193"/>
      <c r="E57" s="27"/>
      <c r="F57" s="198"/>
      <c r="G57" s="27"/>
      <c r="H57" s="198"/>
      <c r="I57" s="27"/>
      <c r="J57" s="198"/>
      <c r="K57" s="27"/>
      <c r="L57" s="198"/>
      <c r="M57" s="27"/>
      <c r="N57" s="198"/>
      <c r="O57" s="27"/>
      <c r="P57" s="198"/>
      <c r="Q57" s="27"/>
      <c r="R57" s="198"/>
      <c r="S57" s="27"/>
      <c r="T57" s="198"/>
      <c r="U57" s="27"/>
      <c r="V57" s="198"/>
      <c r="W57" s="27"/>
      <c r="X57" s="198"/>
      <c r="Y57" s="27"/>
      <c r="Z57" s="198"/>
      <c r="AA57" s="151"/>
    </row>
    <row r="58" spans="1:27" hidden="1" outlineLevel="1" x14ac:dyDescent="0.2">
      <c r="A58" s="24"/>
      <c r="B58" s="245" t="s">
        <v>208</v>
      </c>
      <c r="C58" s="27">
        <f t="shared" si="5"/>
        <v>0</v>
      </c>
      <c r="D58" s="193"/>
      <c r="E58" s="27"/>
      <c r="F58" s="198"/>
      <c r="G58" s="27"/>
      <c r="H58" s="198"/>
      <c r="I58" s="27"/>
      <c r="J58" s="198"/>
      <c r="K58" s="27"/>
      <c r="L58" s="198"/>
      <c r="M58" s="27"/>
      <c r="N58" s="198"/>
      <c r="O58" s="27"/>
      <c r="P58" s="198"/>
      <c r="Q58" s="27"/>
      <c r="R58" s="198"/>
      <c r="S58" s="27"/>
      <c r="T58" s="198"/>
      <c r="U58" s="27"/>
      <c r="V58" s="198"/>
      <c r="W58" s="27"/>
      <c r="X58" s="198"/>
      <c r="Y58" s="27"/>
      <c r="Z58" s="198"/>
      <c r="AA58" s="151"/>
    </row>
    <row r="59" spans="1:27" hidden="1" outlineLevel="1" x14ac:dyDescent="0.2">
      <c r="A59" s="24"/>
      <c r="B59" s="245" t="s">
        <v>209</v>
      </c>
      <c r="C59" s="27">
        <f t="shared" si="5"/>
        <v>0</v>
      </c>
      <c r="D59" s="193"/>
      <c r="E59" s="27"/>
      <c r="F59" s="198"/>
      <c r="G59" s="27"/>
      <c r="H59" s="198"/>
      <c r="I59" s="27"/>
      <c r="J59" s="198"/>
      <c r="K59" s="27"/>
      <c r="L59" s="198"/>
      <c r="M59" s="27"/>
      <c r="N59" s="198"/>
      <c r="O59" s="27"/>
      <c r="P59" s="198"/>
      <c r="Q59" s="27"/>
      <c r="R59" s="198"/>
      <c r="S59" s="27"/>
      <c r="T59" s="198"/>
      <c r="U59" s="27"/>
      <c r="V59" s="198"/>
      <c r="W59" s="27"/>
      <c r="X59" s="198"/>
      <c r="Y59" s="27"/>
      <c r="Z59" s="198"/>
      <c r="AA59" s="151"/>
    </row>
    <row r="60" spans="1:27" ht="25.5" collapsed="1" x14ac:dyDescent="0.2">
      <c r="A60" s="24"/>
      <c r="B60" s="244" t="s">
        <v>210</v>
      </c>
      <c r="C60" s="27">
        <f t="shared" si="5"/>
        <v>0</v>
      </c>
      <c r="D60" s="193"/>
      <c r="E60" s="27"/>
      <c r="F60" s="198"/>
      <c r="G60" s="27"/>
      <c r="H60" s="198"/>
      <c r="I60" s="27"/>
      <c r="J60" s="198"/>
      <c r="K60" s="27"/>
      <c r="L60" s="198"/>
      <c r="M60" s="27"/>
      <c r="N60" s="198"/>
      <c r="O60" s="27"/>
      <c r="P60" s="198"/>
      <c r="Q60" s="27"/>
      <c r="R60" s="198"/>
      <c r="S60" s="27"/>
      <c r="T60" s="198"/>
      <c r="U60" s="27"/>
      <c r="V60" s="198"/>
      <c r="W60" s="27"/>
      <c r="X60" s="198"/>
      <c r="Y60" s="27"/>
      <c r="Z60" s="198"/>
      <c r="AA60" s="151"/>
    </row>
    <row r="61" spans="1:27" ht="25.5" hidden="1" outlineLevel="1" x14ac:dyDescent="0.2">
      <c r="A61" s="24"/>
      <c r="B61" s="245" t="s">
        <v>211</v>
      </c>
      <c r="C61" s="27">
        <f t="shared" si="5"/>
        <v>0</v>
      </c>
      <c r="D61" s="193"/>
      <c r="E61" s="27"/>
      <c r="F61" s="198"/>
      <c r="G61" s="27"/>
      <c r="H61" s="198"/>
      <c r="I61" s="27"/>
      <c r="J61" s="198"/>
      <c r="K61" s="27"/>
      <c r="L61" s="198"/>
      <c r="M61" s="27"/>
      <c r="N61" s="198"/>
      <c r="O61" s="27"/>
      <c r="P61" s="198"/>
      <c r="Q61" s="27"/>
      <c r="R61" s="198"/>
      <c r="S61" s="27"/>
      <c r="T61" s="198"/>
      <c r="U61" s="27"/>
      <c r="V61" s="198"/>
      <c r="W61" s="27"/>
      <c r="X61" s="198"/>
      <c r="Y61" s="27"/>
      <c r="Z61" s="198"/>
      <c r="AA61" s="151"/>
    </row>
    <row r="62" spans="1:27" ht="25.5" collapsed="1" x14ac:dyDescent="0.2">
      <c r="A62" s="24"/>
      <c r="B62" s="244" t="s">
        <v>217</v>
      </c>
      <c r="C62" s="27">
        <f t="shared" si="5"/>
        <v>0</v>
      </c>
      <c r="D62" s="193"/>
      <c r="E62" s="27"/>
      <c r="F62" s="198"/>
      <c r="G62" s="27"/>
      <c r="H62" s="198"/>
      <c r="I62" s="27"/>
      <c r="J62" s="198"/>
      <c r="K62" s="27"/>
      <c r="L62" s="198"/>
      <c r="M62" s="27"/>
      <c r="N62" s="198"/>
      <c r="O62" s="27"/>
      <c r="P62" s="198"/>
      <c r="Q62" s="27"/>
      <c r="R62" s="198"/>
      <c r="S62" s="27"/>
      <c r="T62" s="198"/>
      <c r="U62" s="27"/>
      <c r="V62" s="198"/>
      <c r="W62" s="27"/>
      <c r="X62" s="198"/>
      <c r="Y62" s="27"/>
      <c r="Z62" s="198"/>
      <c r="AA62" s="151"/>
    </row>
    <row r="63" spans="1:27" ht="38.25" hidden="1" outlineLevel="1" x14ac:dyDescent="0.2">
      <c r="A63" s="24"/>
      <c r="B63" s="246" t="s">
        <v>218</v>
      </c>
      <c r="C63" s="27">
        <f t="shared" si="5"/>
        <v>0</v>
      </c>
      <c r="D63" s="193"/>
      <c r="E63" s="27"/>
      <c r="F63" s="198"/>
      <c r="G63" s="27"/>
      <c r="H63" s="198"/>
      <c r="I63" s="27"/>
      <c r="J63" s="198"/>
      <c r="K63" s="27"/>
      <c r="L63" s="198"/>
      <c r="M63" s="27"/>
      <c r="N63" s="198"/>
      <c r="O63" s="27"/>
      <c r="P63" s="198"/>
      <c r="Q63" s="27"/>
      <c r="R63" s="198"/>
      <c r="S63" s="27"/>
      <c r="T63" s="198"/>
      <c r="U63" s="27"/>
      <c r="V63" s="198"/>
      <c r="W63" s="27"/>
      <c r="X63" s="198"/>
      <c r="Y63" s="27"/>
      <c r="Z63" s="198"/>
      <c r="AA63" s="151"/>
    </row>
    <row r="64" spans="1:27" collapsed="1" x14ac:dyDescent="0.2">
      <c r="A64" s="24"/>
      <c r="B64" s="286" t="s">
        <v>212</v>
      </c>
      <c r="C64" s="28">
        <f t="shared" si="5"/>
        <v>0</v>
      </c>
      <c r="D64" s="193"/>
      <c r="E64" s="27"/>
      <c r="F64" s="198"/>
      <c r="G64" s="27"/>
      <c r="H64" s="198"/>
      <c r="I64" s="27"/>
      <c r="J64" s="198"/>
      <c r="K64" s="27"/>
      <c r="L64" s="198"/>
      <c r="M64" s="27"/>
      <c r="N64" s="198"/>
      <c r="O64" s="27"/>
      <c r="P64" s="198"/>
      <c r="Q64" s="27"/>
      <c r="R64" s="198"/>
      <c r="S64" s="27"/>
      <c r="T64" s="198"/>
      <c r="U64" s="27"/>
      <c r="V64" s="198"/>
      <c r="W64" s="27"/>
      <c r="X64" s="198"/>
      <c r="Y64" s="27"/>
      <c r="Z64" s="198"/>
      <c r="AA64" s="151"/>
    </row>
    <row r="65" spans="1:27" x14ac:dyDescent="0.2">
      <c r="A65" s="24"/>
      <c r="B65" s="58" t="s">
        <v>233</v>
      </c>
      <c r="C65" s="135">
        <f t="shared" si="5"/>
        <v>191560</v>
      </c>
      <c r="D65" s="192">
        <v>191560</v>
      </c>
      <c r="E65" s="27"/>
      <c r="F65" s="198"/>
      <c r="G65" s="27"/>
      <c r="H65" s="198"/>
      <c r="I65" s="27"/>
      <c r="J65" s="198"/>
      <c r="K65" s="27"/>
      <c r="L65" s="198"/>
      <c r="M65" s="27"/>
      <c r="N65" s="198"/>
      <c r="O65" s="27"/>
      <c r="P65" s="198"/>
      <c r="Q65" s="27"/>
      <c r="R65" s="198"/>
      <c r="S65" s="27"/>
      <c r="T65" s="198"/>
      <c r="U65" s="27"/>
      <c r="V65" s="198"/>
      <c r="W65" s="27"/>
      <c r="X65" s="198"/>
      <c r="Y65" s="27"/>
      <c r="Z65" s="198"/>
      <c r="AA65" s="151"/>
    </row>
    <row r="66" spans="1:27" ht="25.5" hidden="1" outlineLevel="1" x14ac:dyDescent="0.2">
      <c r="A66" s="24"/>
      <c r="B66" s="15" t="s">
        <v>215</v>
      </c>
      <c r="C66" s="84">
        <f t="shared" si="5"/>
        <v>0</v>
      </c>
      <c r="D66" s="192"/>
      <c r="E66" s="27"/>
      <c r="F66" s="198"/>
      <c r="G66" s="27"/>
      <c r="H66" s="198"/>
      <c r="I66" s="27"/>
      <c r="J66" s="198"/>
      <c r="K66" s="27"/>
      <c r="L66" s="198"/>
      <c r="M66" s="27"/>
      <c r="N66" s="198"/>
      <c r="O66" s="27"/>
      <c r="P66" s="198"/>
      <c r="Q66" s="27"/>
      <c r="R66" s="198"/>
      <c r="S66" s="27"/>
      <c r="T66" s="198"/>
      <c r="U66" s="27"/>
      <c r="V66" s="198"/>
      <c r="W66" s="27"/>
      <c r="X66" s="198"/>
      <c r="Y66" s="27"/>
      <c r="Z66" s="198"/>
      <c r="AA66" s="151"/>
    </row>
    <row r="67" spans="1:27" hidden="1" outlineLevel="1" x14ac:dyDescent="0.2">
      <c r="A67" s="24"/>
      <c r="B67" s="15" t="s">
        <v>227</v>
      </c>
      <c r="C67" s="84">
        <f t="shared" si="5"/>
        <v>0</v>
      </c>
      <c r="D67" s="192"/>
      <c r="E67" s="27"/>
      <c r="F67" s="198"/>
      <c r="G67" s="27"/>
      <c r="H67" s="198"/>
      <c r="I67" s="27"/>
      <c r="J67" s="198"/>
      <c r="K67" s="27"/>
      <c r="L67" s="198"/>
      <c r="M67" s="27"/>
      <c r="N67" s="198"/>
      <c r="O67" s="27"/>
      <c r="P67" s="198"/>
      <c r="Q67" s="27"/>
      <c r="R67" s="198"/>
      <c r="S67" s="27"/>
      <c r="T67" s="198"/>
      <c r="U67" s="27"/>
      <c r="V67" s="198"/>
      <c r="W67" s="27"/>
      <c r="X67" s="198"/>
      <c r="Y67" s="27"/>
      <c r="Z67" s="198"/>
      <c r="AA67" s="151"/>
    </row>
    <row r="68" spans="1:27" ht="25.5" hidden="1" outlineLevel="1" x14ac:dyDescent="0.2">
      <c r="A68" s="24"/>
      <c r="B68" s="15" t="s">
        <v>214</v>
      </c>
      <c r="C68" s="84">
        <f t="shared" si="5"/>
        <v>0</v>
      </c>
      <c r="D68" s="192"/>
      <c r="E68" s="27"/>
      <c r="F68" s="198"/>
      <c r="G68" s="27"/>
      <c r="H68" s="198"/>
      <c r="I68" s="27"/>
      <c r="J68" s="198"/>
      <c r="K68" s="27"/>
      <c r="L68" s="198"/>
      <c r="M68" s="27"/>
      <c r="N68" s="198"/>
      <c r="O68" s="27"/>
      <c r="P68" s="198"/>
      <c r="Q68" s="27"/>
      <c r="R68" s="198"/>
      <c r="S68" s="27"/>
      <c r="T68" s="198"/>
      <c r="U68" s="27"/>
      <c r="V68" s="198"/>
      <c r="W68" s="27"/>
      <c r="X68" s="198"/>
      <c r="Y68" s="27"/>
      <c r="Z68" s="198"/>
      <c r="AA68" s="151"/>
    </row>
    <row r="69" spans="1:27" ht="25.5" collapsed="1" x14ac:dyDescent="0.2">
      <c r="A69" s="24"/>
      <c r="B69" s="58" t="s">
        <v>234</v>
      </c>
      <c r="C69" s="84">
        <f t="shared" si="5"/>
        <v>490368</v>
      </c>
      <c r="D69" s="192">
        <v>490368</v>
      </c>
      <c r="E69" s="27"/>
      <c r="F69" s="198"/>
      <c r="G69" s="27"/>
      <c r="H69" s="198"/>
      <c r="I69" s="27"/>
      <c r="J69" s="198"/>
      <c r="K69" s="27"/>
      <c r="L69" s="198"/>
      <c r="M69" s="27"/>
      <c r="N69" s="198"/>
      <c r="O69" s="27"/>
      <c r="P69" s="198"/>
      <c r="Q69" s="27"/>
      <c r="R69" s="198"/>
      <c r="S69" s="27"/>
      <c r="T69" s="198"/>
      <c r="U69" s="27"/>
      <c r="V69" s="198"/>
      <c r="W69" s="27"/>
      <c r="X69" s="198"/>
      <c r="Y69" s="27"/>
      <c r="Z69" s="198"/>
      <c r="AA69" s="151"/>
    </row>
    <row r="70" spans="1:27" hidden="1" outlineLevel="1" x14ac:dyDescent="0.2">
      <c r="A70" s="24"/>
      <c r="B70" s="15" t="s">
        <v>273</v>
      </c>
      <c r="C70" s="84">
        <f t="shared" si="5"/>
        <v>0</v>
      </c>
      <c r="D70" s="192"/>
      <c r="E70" s="27"/>
      <c r="F70" s="198"/>
      <c r="G70" s="27"/>
      <c r="H70" s="198"/>
      <c r="I70" s="27"/>
      <c r="J70" s="198"/>
      <c r="K70" s="27"/>
      <c r="L70" s="198"/>
      <c r="M70" s="27"/>
      <c r="N70" s="198"/>
      <c r="O70" s="27"/>
      <c r="P70" s="198"/>
      <c r="Q70" s="27"/>
      <c r="R70" s="198"/>
      <c r="S70" s="27"/>
      <c r="T70" s="198"/>
      <c r="U70" s="27"/>
      <c r="V70" s="198"/>
      <c r="W70" s="27"/>
      <c r="X70" s="198"/>
      <c r="Y70" s="27"/>
      <c r="Z70" s="198"/>
      <c r="AA70" s="151"/>
    </row>
    <row r="71" spans="1:27" hidden="1" outlineLevel="1" x14ac:dyDescent="0.2">
      <c r="A71" s="24"/>
      <c r="B71" s="15" t="s">
        <v>272</v>
      </c>
      <c r="C71" s="84">
        <f t="shared" si="5"/>
        <v>0</v>
      </c>
      <c r="D71" s="192"/>
      <c r="E71" s="27"/>
      <c r="F71" s="198"/>
      <c r="G71" s="27"/>
      <c r="H71" s="198"/>
      <c r="I71" s="27"/>
      <c r="J71" s="198"/>
      <c r="K71" s="27"/>
      <c r="L71" s="198"/>
      <c r="M71" s="27"/>
      <c r="N71" s="198"/>
      <c r="O71" s="27"/>
      <c r="P71" s="198"/>
      <c r="Q71" s="27"/>
      <c r="R71" s="198"/>
      <c r="S71" s="27"/>
      <c r="T71" s="198"/>
      <c r="U71" s="27"/>
      <c r="V71" s="198"/>
      <c r="W71" s="27"/>
      <c r="X71" s="198"/>
      <c r="Y71" s="27"/>
      <c r="Z71" s="198"/>
      <c r="AA71" s="151"/>
    </row>
    <row r="72" spans="1:27" hidden="1" outlineLevel="1" x14ac:dyDescent="0.2">
      <c r="A72" s="24"/>
      <c r="B72" s="15" t="s">
        <v>271</v>
      </c>
      <c r="C72" s="84">
        <f t="shared" si="5"/>
        <v>0</v>
      </c>
      <c r="D72" s="192"/>
      <c r="E72" s="27"/>
      <c r="F72" s="198"/>
      <c r="G72" s="27"/>
      <c r="H72" s="198"/>
      <c r="I72" s="27"/>
      <c r="J72" s="198"/>
      <c r="K72" s="27"/>
      <c r="L72" s="198"/>
      <c r="M72" s="27"/>
      <c r="N72" s="198"/>
      <c r="O72" s="27"/>
      <c r="P72" s="198"/>
      <c r="Q72" s="27"/>
      <c r="R72" s="198"/>
      <c r="S72" s="27"/>
      <c r="T72" s="198"/>
      <c r="U72" s="27"/>
      <c r="V72" s="198"/>
      <c r="W72" s="27"/>
      <c r="X72" s="198"/>
      <c r="Y72" s="27"/>
      <c r="Z72" s="198"/>
      <c r="AA72" s="151"/>
    </row>
    <row r="73" spans="1:27" hidden="1" outlineLevel="1" x14ac:dyDescent="0.2">
      <c r="A73" s="24"/>
      <c r="B73" s="15" t="s">
        <v>270</v>
      </c>
      <c r="C73" s="84">
        <f t="shared" si="5"/>
        <v>0</v>
      </c>
      <c r="D73" s="192"/>
      <c r="E73" s="27"/>
      <c r="F73" s="198"/>
      <c r="G73" s="27"/>
      <c r="H73" s="198"/>
      <c r="I73" s="27"/>
      <c r="J73" s="198"/>
      <c r="K73" s="27"/>
      <c r="L73" s="198"/>
      <c r="M73" s="27"/>
      <c r="N73" s="198"/>
      <c r="O73" s="27"/>
      <c r="P73" s="198"/>
      <c r="Q73" s="27"/>
      <c r="R73" s="198"/>
      <c r="S73" s="27"/>
      <c r="T73" s="198"/>
      <c r="U73" s="27"/>
      <c r="V73" s="198"/>
      <c r="W73" s="27"/>
      <c r="X73" s="198"/>
      <c r="Y73" s="27"/>
      <c r="Z73" s="198"/>
      <c r="AA73" s="151"/>
    </row>
    <row r="74" spans="1:27" ht="25.5" collapsed="1" x14ac:dyDescent="0.2">
      <c r="A74" s="24"/>
      <c r="B74" s="58" t="s">
        <v>269</v>
      </c>
      <c r="C74" s="84">
        <f t="shared" si="5"/>
        <v>215169</v>
      </c>
      <c r="D74" s="192">
        <v>215169</v>
      </c>
      <c r="E74" s="27"/>
      <c r="F74" s="198"/>
      <c r="G74" s="27"/>
      <c r="H74" s="198"/>
      <c r="I74" s="27"/>
      <c r="J74" s="198"/>
      <c r="K74" s="27"/>
      <c r="L74" s="198"/>
      <c r="M74" s="27"/>
      <c r="N74" s="198"/>
      <c r="O74" s="27"/>
      <c r="P74" s="198"/>
      <c r="Q74" s="27"/>
      <c r="R74" s="198"/>
      <c r="S74" s="27"/>
      <c r="T74" s="198"/>
      <c r="U74" s="27"/>
      <c r="V74" s="198"/>
      <c r="W74" s="27"/>
      <c r="X74" s="198"/>
      <c r="Y74" s="27"/>
      <c r="Z74" s="198"/>
      <c r="AA74" s="151"/>
    </row>
    <row r="75" spans="1:27" hidden="1" outlineLevel="1" x14ac:dyDescent="0.2">
      <c r="A75" s="24"/>
      <c r="B75" s="15" t="s">
        <v>268</v>
      </c>
      <c r="C75" s="84">
        <f t="shared" si="5"/>
        <v>0</v>
      </c>
      <c r="D75" s="192"/>
      <c r="E75" s="27"/>
      <c r="F75" s="198"/>
      <c r="G75" s="27"/>
      <c r="H75" s="198"/>
      <c r="I75" s="27"/>
      <c r="J75" s="198"/>
      <c r="K75" s="27"/>
      <c r="L75" s="198"/>
      <c r="M75" s="27"/>
      <c r="N75" s="198"/>
      <c r="O75" s="27"/>
      <c r="P75" s="198"/>
      <c r="Q75" s="27"/>
      <c r="R75" s="198"/>
      <c r="S75" s="27"/>
      <c r="T75" s="198"/>
      <c r="U75" s="27"/>
      <c r="V75" s="198"/>
      <c r="W75" s="27"/>
      <c r="X75" s="198"/>
      <c r="Y75" s="27"/>
      <c r="Z75" s="198"/>
      <c r="AA75" s="151"/>
    </row>
    <row r="76" spans="1:27" ht="25.5" hidden="1" outlineLevel="1" x14ac:dyDescent="0.2">
      <c r="A76" s="24"/>
      <c r="B76" s="15" t="s">
        <v>351</v>
      </c>
      <c r="C76" s="84">
        <f t="shared" si="5"/>
        <v>0</v>
      </c>
      <c r="D76" s="192"/>
      <c r="E76" s="27"/>
      <c r="F76" s="198"/>
      <c r="G76" s="27"/>
      <c r="H76" s="198"/>
      <c r="I76" s="27"/>
      <c r="J76" s="198"/>
      <c r="K76" s="27"/>
      <c r="L76" s="198"/>
      <c r="M76" s="27"/>
      <c r="N76" s="198"/>
      <c r="O76" s="27"/>
      <c r="P76" s="198"/>
      <c r="Q76" s="27"/>
      <c r="R76" s="198"/>
      <c r="S76" s="27"/>
      <c r="T76" s="198"/>
      <c r="U76" s="27"/>
      <c r="V76" s="198"/>
      <c r="W76" s="27"/>
      <c r="X76" s="198"/>
      <c r="Y76" s="27"/>
      <c r="Z76" s="198"/>
      <c r="AA76" s="151"/>
    </row>
    <row r="77" spans="1:27" hidden="1" outlineLevel="1" x14ac:dyDescent="0.2">
      <c r="A77" s="24"/>
      <c r="B77" s="15" t="s">
        <v>267</v>
      </c>
      <c r="C77" s="84">
        <f t="shared" si="5"/>
        <v>0</v>
      </c>
      <c r="D77" s="192"/>
      <c r="E77" s="27"/>
      <c r="F77" s="198"/>
      <c r="G77" s="27"/>
      <c r="H77" s="198"/>
      <c r="I77" s="27"/>
      <c r="J77" s="198"/>
      <c r="K77" s="27"/>
      <c r="L77" s="198"/>
      <c r="M77" s="27"/>
      <c r="N77" s="198"/>
      <c r="O77" s="27"/>
      <c r="P77" s="198"/>
      <c r="Q77" s="27"/>
      <c r="R77" s="198"/>
      <c r="S77" s="27"/>
      <c r="T77" s="198"/>
      <c r="U77" s="27"/>
      <c r="V77" s="198"/>
      <c r="W77" s="27"/>
      <c r="X77" s="198"/>
      <c r="Y77" s="27"/>
      <c r="Z77" s="198"/>
      <c r="AA77" s="151"/>
    </row>
    <row r="78" spans="1:27" ht="25.5" collapsed="1" x14ac:dyDescent="0.2">
      <c r="A78" s="24"/>
      <c r="B78" s="348" t="s">
        <v>216</v>
      </c>
      <c r="C78" s="84">
        <f t="shared" si="5"/>
        <v>0</v>
      </c>
      <c r="D78" s="192"/>
      <c r="E78" s="27"/>
      <c r="F78" s="198"/>
      <c r="G78" s="27"/>
      <c r="H78" s="198"/>
      <c r="I78" s="27"/>
      <c r="J78" s="198"/>
      <c r="K78" s="27"/>
      <c r="L78" s="198"/>
      <c r="M78" s="27"/>
      <c r="N78" s="198"/>
      <c r="O78" s="27"/>
      <c r="P78" s="198"/>
      <c r="Q78" s="27"/>
      <c r="R78" s="198"/>
      <c r="S78" s="27"/>
      <c r="T78" s="198"/>
      <c r="U78" s="27"/>
      <c r="V78" s="198"/>
      <c r="W78" s="27"/>
      <c r="X78" s="198"/>
      <c r="Y78" s="27"/>
      <c r="Z78" s="198"/>
      <c r="AA78" s="151"/>
    </row>
    <row r="79" spans="1:27" x14ac:dyDescent="0.2">
      <c r="A79" s="24"/>
      <c r="B79" s="58" t="s">
        <v>225</v>
      </c>
      <c r="C79" s="84">
        <f t="shared" si="5"/>
        <v>37792</v>
      </c>
      <c r="D79" s="192">
        <v>37792</v>
      </c>
      <c r="E79" s="27"/>
      <c r="F79" s="198"/>
      <c r="G79" s="27"/>
      <c r="H79" s="198"/>
      <c r="I79" s="27"/>
      <c r="J79" s="198"/>
      <c r="K79" s="27"/>
      <c r="L79" s="198"/>
      <c r="M79" s="27"/>
      <c r="N79" s="198"/>
      <c r="O79" s="27"/>
      <c r="P79" s="198"/>
      <c r="Q79" s="27"/>
      <c r="R79" s="198"/>
      <c r="S79" s="27"/>
      <c r="T79" s="198"/>
      <c r="U79" s="27"/>
      <c r="V79" s="198"/>
      <c r="W79" s="27"/>
      <c r="X79" s="198"/>
      <c r="Y79" s="27"/>
      <c r="Z79" s="198"/>
      <c r="AA79" s="151"/>
    </row>
    <row r="80" spans="1:27" hidden="1" outlineLevel="1" x14ac:dyDescent="0.2">
      <c r="A80" s="24"/>
      <c r="B80" s="15" t="s">
        <v>219</v>
      </c>
      <c r="C80" s="84">
        <f t="shared" si="5"/>
        <v>0</v>
      </c>
      <c r="D80" s="192"/>
      <c r="E80" s="27"/>
      <c r="F80" s="198"/>
      <c r="G80" s="27"/>
      <c r="H80" s="198"/>
      <c r="I80" s="27"/>
      <c r="J80" s="198"/>
      <c r="K80" s="27"/>
      <c r="L80" s="198"/>
      <c r="M80" s="27"/>
      <c r="N80" s="198"/>
      <c r="O80" s="27"/>
      <c r="P80" s="198"/>
      <c r="Q80" s="27"/>
      <c r="R80" s="198"/>
      <c r="S80" s="27"/>
      <c r="T80" s="198"/>
      <c r="U80" s="27"/>
      <c r="V80" s="198"/>
      <c r="W80" s="27"/>
      <c r="X80" s="198"/>
      <c r="Y80" s="27"/>
      <c r="Z80" s="198"/>
      <c r="AA80" s="151"/>
    </row>
    <row r="81" spans="1:27" hidden="1" outlineLevel="1" x14ac:dyDescent="0.2">
      <c r="A81" s="24"/>
      <c r="B81" s="15" t="s">
        <v>220</v>
      </c>
      <c r="C81" s="84">
        <f t="shared" si="5"/>
        <v>0</v>
      </c>
      <c r="D81" s="192"/>
      <c r="E81" s="27"/>
      <c r="F81" s="198"/>
      <c r="G81" s="27"/>
      <c r="H81" s="198"/>
      <c r="I81" s="27"/>
      <c r="J81" s="198"/>
      <c r="K81" s="27"/>
      <c r="L81" s="198"/>
      <c r="M81" s="27"/>
      <c r="N81" s="198"/>
      <c r="O81" s="27"/>
      <c r="P81" s="198"/>
      <c r="Q81" s="27"/>
      <c r="R81" s="198"/>
      <c r="S81" s="27"/>
      <c r="T81" s="198"/>
      <c r="U81" s="27"/>
      <c r="V81" s="198"/>
      <c r="W81" s="27"/>
      <c r="X81" s="198"/>
      <c r="Y81" s="27"/>
      <c r="Z81" s="198"/>
      <c r="AA81" s="151"/>
    </row>
    <row r="82" spans="1:27" hidden="1" outlineLevel="1" x14ac:dyDescent="0.2">
      <c r="A82" s="24"/>
      <c r="B82" s="15" t="s">
        <v>221</v>
      </c>
      <c r="C82" s="84">
        <f t="shared" si="5"/>
        <v>0</v>
      </c>
      <c r="D82" s="192"/>
      <c r="E82" s="27"/>
      <c r="F82" s="198"/>
      <c r="G82" s="27"/>
      <c r="H82" s="198"/>
      <c r="I82" s="27"/>
      <c r="J82" s="198"/>
      <c r="K82" s="27"/>
      <c r="L82" s="198"/>
      <c r="M82" s="27"/>
      <c r="N82" s="198"/>
      <c r="O82" s="27"/>
      <c r="P82" s="198"/>
      <c r="Q82" s="27"/>
      <c r="R82" s="198"/>
      <c r="S82" s="27"/>
      <c r="T82" s="198"/>
      <c r="U82" s="27"/>
      <c r="V82" s="198"/>
      <c r="W82" s="27"/>
      <c r="X82" s="198"/>
      <c r="Y82" s="27"/>
      <c r="Z82" s="198"/>
      <c r="AA82" s="151"/>
    </row>
    <row r="83" spans="1:27" ht="25.5" collapsed="1" x14ac:dyDescent="0.2">
      <c r="A83" s="24"/>
      <c r="B83" s="58" t="s">
        <v>226</v>
      </c>
      <c r="C83" s="84">
        <f t="shared" si="5"/>
        <v>83303</v>
      </c>
      <c r="D83" s="192">
        <v>83303</v>
      </c>
      <c r="E83" s="27"/>
      <c r="F83" s="198"/>
      <c r="G83" s="27"/>
      <c r="H83" s="198"/>
      <c r="I83" s="27"/>
      <c r="J83" s="198"/>
      <c r="K83" s="27"/>
      <c r="L83" s="198"/>
      <c r="M83" s="27"/>
      <c r="N83" s="198"/>
      <c r="O83" s="27"/>
      <c r="P83" s="198"/>
      <c r="Q83" s="27"/>
      <c r="R83" s="198"/>
      <c r="S83" s="27"/>
      <c r="T83" s="198"/>
      <c r="U83" s="27"/>
      <c r="V83" s="198"/>
      <c r="W83" s="27"/>
      <c r="X83" s="198"/>
      <c r="Y83" s="27"/>
      <c r="Z83" s="198"/>
      <c r="AA83" s="151"/>
    </row>
    <row r="84" spans="1:27" ht="25.5" hidden="1" outlineLevel="1" x14ac:dyDescent="0.2">
      <c r="A84" s="24"/>
      <c r="B84" s="15" t="s">
        <v>222</v>
      </c>
      <c r="C84" s="84">
        <f t="shared" si="5"/>
        <v>0</v>
      </c>
      <c r="D84" s="192"/>
      <c r="E84" s="135"/>
      <c r="F84" s="199"/>
      <c r="G84" s="135"/>
      <c r="H84" s="199"/>
      <c r="I84" s="135"/>
      <c r="J84" s="199"/>
      <c r="K84" s="135"/>
      <c r="L84" s="199"/>
      <c r="M84" s="135"/>
      <c r="N84" s="199"/>
      <c r="O84" s="135"/>
      <c r="P84" s="199"/>
      <c r="Q84" s="135"/>
      <c r="R84" s="199"/>
      <c r="S84" s="135"/>
      <c r="T84" s="199"/>
      <c r="U84" s="135"/>
      <c r="V84" s="199"/>
      <c r="W84" s="135"/>
      <c r="X84" s="199"/>
      <c r="Y84" s="135"/>
      <c r="Z84" s="199"/>
      <c r="AA84" s="183"/>
    </row>
    <row r="85" spans="1:27" ht="25.5" hidden="1" outlineLevel="1" x14ac:dyDescent="0.2">
      <c r="A85" s="24"/>
      <c r="B85" s="15" t="s">
        <v>223</v>
      </c>
      <c r="C85" s="84">
        <f t="shared" si="5"/>
        <v>0</v>
      </c>
      <c r="D85" s="192"/>
      <c r="E85" s="84"/>
      <c r="F85" s="194"/>
      <c r="G85" s="84"/>
      <c r="H85" s="194"/>
      <c r="I85" s="84"/>
      <c r="J85" s="194"/>
      <c r="K85" s="84"/>
      <c r="L85" s="194"/>
      <c r="M85" s="84"/>
      <c r="N85" s="194"/>
      <c r="O85" s="84"/>
      <c r="P85" s="194"/>
      <c r="Q85" s="84"/>
      <c r="R85" s="194"/>
      <c r="S85" s="84"/>
      <c r="T85" s="194"/>
      <c r="U85" s="84"/>
      <c r="V85" s="194"/>
      <c r="W85" s="84"/>
      <c r="X85" s="194"/>
      <c r="Y85" s="84"/>
      <c r="Z85" s="194"/>
      <c r="AA85" s="144"/>
    </row>
    <row r="86" spans="1:27" ht="25.5" hidden="1" outlineLevel="1" x14ac:dyDescent="0.2">
      <c r="A86" s="24"/>
      <c r="B86" s="15" t="s">
        <v>241</v>
      </c>
      <c r="C86" s="84">
        <f t="shared" si="5"/>
        <v>0</v>
      </c>
      <c r="D86" s="192"/>
      <c r="E86" s="84"/>
      <c r="F86" s="194"/>
      <c r="G86" s="84"/>
      <c r="H86" s="194"/>
      <c r="I86" s="84"/>
      <c r="J86" s="194"/>
      <c r="K86" s="84"/>
      <c r="L86" s="194"/>
      <c r="M86" s="84"/>
      <c r="N86" s="194"/>
      <c r="O86" s="84"/>
      <c r="P86" s="194"/>
      <c r="Q86" s="84"/>
      <c r="R86" s="194"/>
      <c r="S86" s="84"/>
      <c r="T86" s="194"/>
      <c r="U86" s="84"/>
      <c r="V86" s="194"/>
      <c r="W86" s="84"/>
      <c r="X86" s="194"/>
      <c r="Y86" s="84"/>
      <c r="Z86" s="194"/>
      <c r="AA86" s="144"/>
    </row>
    <row r="87" spans="1:27" ht="25.5" hidden="1" outlineLevel="1" x14ac:dyDescent="0.2">
      <c r="A87" s="24"/>
      <c r="B87" s="15" t="s">
        <v>224</v>
      </c>
      <c r="C87" s="84">
        <f t="shared" si="5"/>
        <v>0</v>
      </c>
      <c r="D87" s="192"/>
      <c r="E87" s="84"/>
      <c r="F87" s="194"/>
      <c r="G87" s="84"/>
      <c r="H87" s="194"/>
      <c r="I87" s="84"/>
      <c r="J87" s="194"/>
      <c r="K87" s="84"/>
      <c r="L87" s="194"/>
      <c r="M87" s="84"/>
      <c r="N87" s="194"/>
      <c r="O87" s="84"/>
      <c r="P87" s="194"/>
      <c r="Q87" s="84"/>
      <c r="R87" s="194"/>
      <c r="S87" s="84"/>
      <c r="T87" s="194"/>
      <c r="U87" s="84"/>
      <c r="V87" s="194"/>
      <c r="W87" s="84"/>
      <c r="X87" s="194"/>
      <c r="Y87" s="84"/>
      <c r="Z87" s="194"/>
      <c r="AA87" s="144"/>
    </row>
    <row r="88" spans="1:27" s="228" customFormat="1" collapsed="1" x14ac:dyDescent="0.2">
      <c r="A88" s="227" t="s">
        <v>84</v>
      </c>
      <c r="B88" s="76" t="s">
        <v>110</v>
      </c>
      <c r="C88" s="134">
        <f>SUM(D88:BZ88)</f>
        <v>36789759</v>
      </c>
      <c r="D88" s="241">
        <f>SUM(D55:D87)</f>
        <v>6296040</v>
      </c>
      <c r="E88" s="232">
        <f t="shared" ref="E88:P88" si="6">SUM(E55:E87)</f>
        <v>5872002</v>
      </c>
      <c r="F88" s="241">
        <f t="shared" si="6"/>
        <v>56436</v>
      </c>
      <c r="G88" s="232">
        <f t="shared" si="6"/>
        <v>52965</v>
      </c>
      <c r="H88" s="241">
        <f t="shared" si="6"/>
        <v>38000</v>
      </c>
      <c r="I88" s="232">
        <f t="shared" si="6"/>
        <v>1179041</v>
      </c>
      <c r="J88" s="241">
        <f t="shared" si="6"/>
        <v>1600000</v>
      </c>
      <c r="K88" s="232">
        <f t="shared" si="6"/>
        <v>150000</v>
      </c>
      <c r="L88" s="241">
        <f t="shared" si="6"/>
        <v>1600000</v>
      </c>
      <c r="M88" s="232">
        <f t="shared" si="6"/>
        <v>7826872</v>
      </c>
      <c r="N88" s="241">
        <f t="shared" si="6"/>
        <v>132703</v>
      </c>
      <c r="O88" s="232">
        <f t="shared" si="6"/>
        <v>400000</v>
      </c>
      <c r="P88" s="241">
        <f t="shared" si="6"/>
        <v>2980117</v>
      </c>
      <c r="Q88" s="233">
        <f t="shared" ref="Q88:AA88" si="7">SUM(Q55:Q87)</f>
        <v>450000</v>
      </c>
      <c r="R88" s="240">
        <f t="shared" si="7"/>
        <v>300000</v>
      </c>
      <c r="S88" s="233">
        <f t="shared" si="7"/>
        <v>225000</v>
      </c>
      <c r="T88" s="240">
        <f t="shared" si="7"/>
        <v>200000</v>
      </c>
      <c r="U88" s="233">
        <f t="shared" si="7"/>
        <v>175000</v>
      </c>
      <c r="V88" s="240">
        <f t="shared" si="7"/>
        <v>4000000</v>
      </c>
      <c r="W88" s="233">
        <f t="shared" si="7"/>
        <v>2800000</v>
      </c>
      <c r="X88" s="240">
        <f t="shared" si="7"/>
        <v>50000</v>
      </c>
      <c r="Y88" s="233">
        <f t="shared" si="7"/>
        <v>50000</v>
      </c>
      <c r="Z88" s="240">
        <f t="shared" si="7"/>
        <v>0</v>
      </c>
      <c r="AA88" s="234">
        <f t="shared" si="7"/>
        <v>355583</v>
      </c>
    </row>
    <row r="89" spans="1:27" s="10" customFormat="1" x14ac:dyDescent="0.2">
      <c r="A89" s="1"/>
      <c r="B89" s="242"/>
      <c r="C89" s="36"/>
      <c r="D89" s="98"/>
      <c r="E89" s="48"/>
      <c r="F89" s="48"/>
      <c r="G89" s="48"/>
      <c r="H89" s="48"/>
      <c r="I89" s="48"/>
      <c r="J89" s="48"/>
      <c r="K89" s="48"/>
      <c r="L89" s="48"/>
      <c r="M89" s="48"/>
      <c r="N89" s="48"/>
      <c r="O89" s="48"/>
      <c r="P89" s="48"/>
      <c r="Q89" s="48"/>
      <c r="R89" s="48"/>
      <c r="S89" s="48"/>
      <c r="T89" s="48"/>
      <c r="U89" s="48"/>
      <c r="V89" s="48"/>
      <c r="W89" s="48"/>
      <c r="X89" s="48"/>
      <c r="Y89" s="48"/>
      <c r="Z89" s="48"/>
      <c r="AA89" s="167"/>
    </row>
    <row r="90" spans="1:27" s="10" customFormat="1" ht="25.5" x14ac:dyDescent="0.2">
      <c r="A90" s="1" t="s">
        <v>145</v>
      </c>
      <c r="B90" s="25" t="s">
        <v>343</v>
      </c>
      <c r="C90" s="36"/>
      <c r="D90" s="98"/>
      <c r="E90" s="48"/>
      <c r="F90" s="48"/>
      <c r="G90" s="48"/>
      <c r="H90" s="48"/>
      <c r="I90" s="48"/>
      <c r="J90" s="48"/>
      <c r="K90" s="48"/>
      <c r="L90" s="48"/>
      <c r="M90" s="48"/>
      <c r="N90" s="48"/>
      <c r="O90" s="48"/>
      <c r="P90" s="48"/>
      <c r="Q90" s="48"/>
      <c r="R90" s="48"/>
      <c r="S90" s="48"/>
      <c r="T90" s="48"/>
      <c r="U90" s="48"/>
      <c r="V90" s="48"/>
      <c r="W90" s="48"/>
      <c r="X90" s="48"/>
      <c r="Y90" s="48"/>
      <c r="Z90" s="48"/>
      <c r="AA90" s="167"/>
    </row>
    <row r="91" spans="1:27" s="10" customFormat="1" x14ac:dyDescent="0.2">
      <c r="A91" s="1"/>
      <c r="B91" s="242"/>
      <c r="C91" s="38"/>
      <c r="D91" s="7"/>
      <c r="E91" s="7"/>
      <c r="F91" s="7"/>
      <c r="G91" s="7"/>
      <c r="H91" s="7"/>
      <c r="I91" s="7"/>
      <c r="J91" s="7"/>
      <c r="K91" s="7"/>
      <c r="L91" s="7"/>
      <c r="M91" s="7"/>
      <c r="N91" s="7"/>
      <c r="O91" s="7"/>
      <c r="P91" s="7"/>
      <c r="Q91" s="7"/>
      <c r="R91" s="7"/>
      <c r="S91" s="7"/>
      <c r="T91" s="7"/>
      <c r="U91" s="7"/>
      <c r="V91" s="7"/>
      <c r="W91" s="7"/>
      <c r="X91" s="7"/>
      <c r="Y91" s="7"/>
      <c r="Z91" s="7"/>
      <c r="AA91" s="142"/>
    </row>
    <row r="92" spans="1:27" s="10" customFormat="1" x14ac:dyDescent="0.2">
      <c r="A92" s="1" t="s">
        <v>85</v>
      </c>
      <c r="B92" s="50" t="s">
        <v>24</v>
      </c>
      <c r="C92" s="47" t="s">
        <v>16</v>
      </c>
      <c r="D92" s="7"/>
      <c r="E92" s="6"/>
      <c r="F92" s="6"/>
      <c r="G92" s="6"/>
      <c r="H92" s="6"/>
      <c r="I92" s="6"/>
      <c r="J92" s="6"/>
      <c r="K92" s="6"/>
      <c r="L92" s="6"/>
      <c r="M92" s="6"/>
      <c r="N92" s="6"/>
      <c r="O92" s="6"/>
      <c r="P92" s="6"/>
      <c r="Q92" s="6"/>
      <c r="R92" s="6"/>
      <c r="S92" s="6"/>
      <c r="T92" s="6"/>
      <c r="U92" s="6"/>
      <c r="V92" s="6"/>
      <c r="W92" s="6"/>
      <c r="X92" s="6"/>
      <c r="Y92" s="6"/>
      <c r="Z92" s="6"/>
      <c r="AA92" s="143"/>
    </row>
    <row r="93" spans="1:27" x14ac:dyDescent="0.2">
      <c r="A93" s="1"/>
      <c r="B93" s="304" t="s">
        <v>193</v>
      </c>
      <c r="C93" s="30">
        <v>0</v>
      </c>
      <c r="D93" s="193">
        <v>0</v>
      </c>
      <c r="E93" s="26">
        <v>0</v>
      </c>
      <c r="F93" s="193">
        <v>0</v>
      </c>
      <c r="G93" s="26">
        <v>0</v>
      </c>
      <c r="H93" s="193">
        <v>0</v>
      </c>
      <c r="I93" s="26">
        <v>0</v>
      </c>
      <c r="J93" s="193">
        <v>0</v>
      </c>
      <c r="K93" s="26">
        <v>0</v>
      </c>
      <c r="L93" s="193">
        <v>0</v>
      </c>
      <c r="M93" s="26">
        <v>0</v>
      </c>
      <c r="N93" s="193">
        <v>0</v>
      </c>
      <c r="O93" s="26">
        <v>0</v>
      </c>
      <c r="P93" s="193">
        <v>0</v>
      </c>
      <c r="Q93" s="27">
        <v>0</v>
      </c>
      <c r="R93" s="198">
        <v>0</v>
      </c>
      <c r="S93" s="27">
        <v>0</v>
      </c>
      <c r="T93" s="198">
        <v>0</v>
      </c>
      <c r="U93" s="27">
        <v>0</v>
      </c>
      <c r="V93" s="198">
        <v>0</v>
      </c>
      <c r="W93" s="27">
        <v>0</v>
      </c>
      <c r="X93" s="198">
        <v>0</v>
      </c>
      <c r="Y93" s="27">
        <v>0</v>
      </c>
      <c r="Z93" s="198">
        <v>0</v>
      </c>
      <c r="AA93" s="151">
        <v>0</v>
      </c>
    </row>
    <row r="94" spans="1:27" s="10" customFormat="1" ht="13.5" thickBot="1" x14ac:dyDescent="0.25">
      <c r="A94" s="1" t="s">
        <v>86</v>
      </c>
      <c r="B94" s="54" t="s">
        <v>100</v>
      </c>
      <c r="C94" s="222">
        <f>SUM(D94:BZ94)</f>
        <v>0</v>
      </c>
      <c r="D94" s="196">
        <f>SUM(D93:D93)</f>
        <v>0</v>
      </c>
      <c r="E94" s="226">
        <f t="shared" ref="E94:P94" si="8">SUM(E93:E93)</f>
        <v>0</v>
      </c>
      <c r="F94" s="196">
        <f t="shared" si="8"/>
        <v>0</v>
      </c>
      <c r="G94" s="226">
        <f t="shared" si="8"/>
        <v>0</v>
      </c>
      <c r="H94" s="196">
        <f t="shared" si="8"/>
        <v>0</v>
      </c>
      <c r="I94" s="226">
        <f t="shared" si="8"/>
        <v>0</v>
      </c>
      <c r="J94" s="196">
        <f t="shared" si="8"/>
        <v>0</v>
      </c>
      <c r="K94" s="226">
        <f t="shared" si="8"/>
        <v>0</v>
      </c>
      <c r="L94" s="196">
        <f t="shared" si="8"/>
        <v>0</v>
      </c>
      <c r="M94" s="226">
        <f t="shared" si="8"/>
        <v>0</v>
      </c>
      <c r="N94" s="196">
        <f t="shared" si="8"/>
        <v>0</v>
      </c>
      <c r="O94" s="226">
        <f t="shared" si="8"/>
        <v>0</v>
      </c>
      <c r="P94" s="196">
        <f t="shared" si="8"/>
        <v>0</v>
      </c>
      <c r="Q94" s="224">
        <f t="shared" ref="Q94:AA94" si="9">SUM(Q93:Q93)</f>
        <v>0</v>
      </c>
      <c r="R94" s="201">
        <f t="shared" si="9"/>
        <v>0</v>
      </c>
      <c r="S94" s="224">
        <f t="shared" si="9"/>
        <v>0</v>
      </c>
      <c r="T94" s="201">
        <f t="shared" si="9"/>
        <v>0</v>
      </c>
      <c r="U94" s="224">
        <f t="shared" si="9"/>
        <v>0</v>
      </c>
      <c r="V94" s="201">
        <f t="shared" si="9"/>
        <v>0</v>
      </c>
      <c r="W94" s="224">
        <f t="shared" si="9"/>
        <v>0</v>
      </c>
      <c r="X94" s="201">
        <f t="shared" si="9"/>
        <v>0</v>
      </c>
      <c r="Y94" s="224">
        <f t="shared" si="9"/>
        <v>0</v>
      </c>
      <c r="Z94" s="201">
        <f t="shared" si="9"/>
        <v>0</v>
      </c>
      <c r="AA94" s="225">
        <f t="shared" si="9"/>
        <v>0</v>
      </c>
    </row>
    <row r="95" spans="1:27" x14ac:dyDescent="0.2">
      <c r="A95" s="1"/>
      <c r="B95" s="23"/>
      <c r="C95" s="30"/>
      <c r="D95" s="26"/>
      <c r="E95" s="27"/>
      <c r="F95" s="27"/>
      <c r="G95" s="27"/>
      <c r="H95" s="27"/>
      <c r="I95" s="27"/>
      <c r="J95" s="27"/>
      <c r="K95" s="27"/>
      <c r="L95" s="27"/>
      <c r="M95" s="27"/>
      <c r="N95" s="27"/>
      <c r="O95" s="27"/>
      <c r="P95" s="27"/>
      <c r="Q95" s="27"/>
      <c r="R95" s="27"/>
      <c r="S95" s="27"/>
      <c r="T95" s="27"/>
      <c r="U95" s="27"/>
      <c r="V95" s="27"/>
      <c r="W95" s="27"/>
      <c r="X95" s="27"/>
      <c r="Y95" s="27"/>
      <c r="Z95" s="27"/>
      <c r="AA95" s="27"/>
    </row>
    <row r="96" spans="1:27" ht="13.5" thickBot="1" x14ac:dyDescent="0.25">
      <c r="A96" s="24"/>
      <c r="B96" s="60" t="s">
        <v>123</v>
      </c>
      <c r="C96" s="37"/>
      <c r="D96" s="7"/>
      <c r="E96" s="7"/>
      <c r="F96" s="7"/>
      <c r="G96" s="7"/>
      <c r="H96" s="7"/>
      <c r="I96" s="7"/>
      <c r="J96" s="7"/>
      <c r="K96" s="7"/>
      <c r="L96" s="7"/>
      <c r="M96" s="7"/>
      <c r="N96" s="7"/>
      <c r="O96" s="7"/>
      <c r="P96" s="7"/>
      <c r="Q96" s="7"/>
      <c r="R96" s="7"/>
      <c r="S96" s="7"/>
      <c r="T96" s="7"/>
      <c r="U96" s="7"/>
      <c r="V96" s="7"/>
      <c r="W96" s="7"/>
      <c r="X96" s="7"/>
      <c r="Y96" s="7"/>
      <c r="Z96" s="7"/>
      <c r="AA96" s="7"/>
    </row>
    <row r="97" spans="1:27" s="10" customFormat="1" x14ac:dyDescent="0.2">
      <c r="A97" s="24"/>
      <c r="B97" s="51" t="s">
        <v>59</v>
      </c>
      <c r="C97" s="146" t="s">
        <v>16</v>
      </c>
      <c r="D97" s="128"/>
      <c r="E97" s="128"/>
      <c r="F97" s="128"/>
      <c r="G97" s="128"/>
      <c r="H97" s="128"/>
      <c r="I97" s="128"/>
      <c r="J97" s="128"/>
      <c r="K97" s="128"/>
      <c r="L97" s="128"/>
      <c r="M97" s="128"/>
      <c r="N97" s="128"/>
      <c r="O97" s="128"/>
      <c r="P97" s="128"/>
      <c r="Q97" s="128"/>
      <c r="R97" s="128"/>
      <c r="S97" s="128"/>
      <c r="T97" s="128"/>
      <c r="U97" s="128"/>
      <c r="V97" s="128"/>
      <c r="W97" s="128"/>
      <c r="X97" s="128"/>
      <c r="Y97" s="128"/>
      <c r="Z97" s="128"/>
      <c r="AA97" s="129"/>
    </row>
    <row r="98" spans="1:27" ht="38.25" x14ac:dyDescent="0.2">
      <c r="A98" s="24" t="s">
        <v>87</v>
      </c>
      <c r="B98" s="130" t="s">
        <v>97</v>
      </c>
      <c r="C98" s="106"/>
      <c r="D98" s="311" t="str">
        <f t="shared" ref="D98:AA98" si="10">D9</f>
        <v>General Fund Appropriations</v>
      </c>
      <c r="E98" s="312" t="str">
        <f t="shared" si="10"/>
        <v>Judicial Circuit State Support</v>
      </c>
      <c r="F98" s="311" t="str">
        <f t="shared" si="10"/>
        <v>Richland County Drug Court</v>
      </c>
      <c r="G98" s="312" t="str">
        <f t="shared" si="10"/>
        <v>Kershaw County Drug Court</v>
      </c>
      <c r="H98" s="311" t="str">
        <f t="shared" si="10"/>
        <v>Saluda County Drug Court</v>
      </c>
      <c r="I98" s="312" t="str">
        <f t="shared" si="10"/>
        <v>DUI Prosecution</v>
      </c>
      <c r="J98" s="311" t="str">
        <f t="shared" si="10"/>
        <v>Criminal Domestic Violence Prosecutor</v>
      </c>
      <c r="K98" s="312" t="str">
        <f t="shared" si="10"/>
        <v>12th Judicial Circuit Drug Court</v>
      </c>
      <c r="L98" s="311" t="str">
        <f t="shared" si="10"/>
        <v>Violent Crime Prosecution</v>
      </c>
      <c r="M98" s="312" t="str">
        <f t="shared" si="10"/>
        <v>Caseload Equalization Funding</v>
      </c>
      <c r="N98" s="311" t="str">
        <f t="shared" si="10"/>
        <v>Victim's Assistance Program</v>
      </c>
      <c r="O98" s="312" t="str">
        <f t="shared" si="10"/>
        <v xml:space="preserve">SC Centers for Fathers and Families </v>
      </c>
      <c r="P98" s="311" t="str">
        <f t="shared" si="10"/>
        <v>Summary Court Violence Prosecution</v>
      </c>
      <c r="Q98" s="312" t="str">
        <f t="shared" si="10"/>
        <v>Fee for Motions</v>
      </c>
      <c r="R98" s="311" t="str">
        <f t="shared" si="10"/>
        <v>Family &amp; Circuit Court Filing Fee</v>
      </c>
      <c r="S98" s="312" t="str">
        <f t="shared" si="10"/>
        <v>Conditional  Discharge - General Sessions</v>
      </c>
      <c r="T98" s="311" t="str">
        <f t="shared" si="10"/>
        <v xml:space="preserve">Conditional  Discharge - Magistrate </v>
      </c>
      <c r="U98" s="312" t="str">
        <f t="shared" si="10"/>
        <v>Conditional Discharge - Municipal</v>
      </c>
      <c r="V98" s="311" t="str">
        <f t="shared" si="10"/>
        <v>Conviction Surcharge - Law Enforcement Funding</v>
      </c>
      <c r="W98" s="312" t="str">
        <f t="shared" si="10"/>
        <v>Drug Conviction Surcharge</v>
      </c>
      <c r="X98" s="311" t="str">
        <f t="shared" si="10"/>
        <v>Traffic Education Program App Fee - Magistrate</v>
      </c>
      <c r="Y98" s="312" t="str">
        <f t="shared" si="10"/>
        <v>Traffic Education Program App Fee - Municipality</v>
      </c>
      <c r="Z98" s="311" t="str">
        <f t="shared" si="10"/>
        <v>Refund of prior year</v>
      </c>
      <c r="AA98" s="313" t="str">
        <f t="shared" si="10"/>
        <v>Federal Grant</v>
      </c>
    </row>
    <row r="99" spans="1:27" x14ac:dyDescent="0.2">
      <c r="A99" s="1" t="s">
        <v>88</v>
      </c>
      <c r="B99" s="18" t="s">
        <v>13</v>
      </c>
      <c r="C99" s="86"/>
      <c r="D99" s="314" t="str">
        <f t="shared" ref="D99:AA99" si="11">D10</f>
        <v>Recurring</v>
      </c>
      <c r="E99" s="315" t="str">
        <f t="shared" si="11"/>
        <v>Recurring</v>
      </c>
      <c r="F99" s="314" t="str">
        <f t="shared" si="11"/>
        <v>Recurring</v>
      </c>
      <c r="G99" s="315" t="str">
        <f t="shared" si="11"/>
        <v>Recurring</v>
      </c>
      <c r="H99" s="314" t="str">
        <f t="shared" si="11"/>
        <v>Recurring</v>
      </c>
      <c r="I99" s="315" t="str">
        <f t="shared" si="11"/>
        <v>Recurring</v>
      </c>
      <c r="J99" s="314" t="str">
        <f t="shared" si="11"/>
        <v>Recurring</v>
      </c>
      <c r="K99" s="315" t="str">
        <f t="shared" si="11"/>
        <v>Recurring</v>
      </c>
      <c r="L99" s="314" t="str">
        <f t="shared" si="11"/>
        <v>Recurring</v>
      </c>
      <c r="M99" s="315" t="str">
        <f t="shared" si="11"/>
        <v>Recurring</v>
      </c>
      <c r="N99" s="314" t="str">
        <f t="shared" si="11"/>
        <v>Recurring</v>
      </c>
      <c r="O99" s="315" t="str">
        <f t="shared" si="11"/>
        <v>Recurring</v>
      </c>
      <c r="P99" s="314" t="str">
        <f t="shared" si="11"/>
        <v>Recurring</v>
      </c>
      <c r="Q99" s="315" t="str">
        <f t="shared" si="11"/>
        <v>Recurring</v>
      </c>
      <c r="R99" s="314" t="str">
        <f t="shared" si="11"/>
        <v>Recurring</v>
      </c>
      <c r="S99" s="315" t="str">
        <f t="shared" si="11"/>
        <v>Recurring</v>
      </c>
      <c r="T99" s="314" t="str">
        <f t="shared" si="11"/>
        <v>Recurring</v>
      </c>
      <c r="U99" s="315" t="str">
        <f t="shared" si="11"/>
        <v>Recurring</v>
      </c>
      <c r="V99" s="314" t="str">
        <f t="shared" si="11"/>
        <v>Recurring</v>
      </c>
      <c r="W99" s="315" t="str">
        <f t="shared" si="11"/>
        <v>Recurring</v>
      </c>
      <c r="X99" s="314" t="str">
        <f t="shared" si="11"/>
        <v>Recurring</v>
      </c>
      <c r="Y99" s="315" t="str">
        <f t="shared" si="11"/>
        <v>Recurring</v>
      </c>
      <c r="Z99" s="314" t="str">
        <f t="shared" si="11"/>
        <v>One-Time</v>
      </c>
      <c r="AA99" s="316" t="str">
        <f t="shared" si="11"/>
        <v>Recurring</v>
      </c>
    </row>
    <row r="100" spans="1:27" x14ac:dyDescent="0.2">
      <c r="A100" s="1" t="s">
        <v>89</v>
      </c>
      <c r="B100" s="18" t="s">
        <v>25</v>
      </c>
      <c r="C100" s="86"/>
      <c r="D100" s="314" t="str">
        <f t="shared" ref="D100:AA100" si="12">D11</f>
        <v>State</v>
      </c>
      <c r="E100" s="315" t="str">
        <f t="shared" si="12"/>
        <v>State</v>
      </c>
      <c r="F100" s="314" t="str">
        <f t="shared" si="12"/>
        <v>State</v>
      </c>
      <c r="G100" s="315" t="str">
        <f t="shared" si="12"/>
        <v>State</v>
      </c>
      <c r="H100" s="314" t="str">
        <f t="shared" si="12"/>
        <v>State</v>
      </c>
      <c r="I100" s="315" t="str">
        <f t="shared" si="12"/>
        <v>State</v>
      </c>
      <c r="J100" s="314" t="str">
        <f t="shared" si="12"/>
        <v>State</v>
      </c>
      <c r="K100" s="315" t="str">
        <f t="shared" si="12"/>
        <v>State</v>
      </c>
      <c r="L100" s="314" t="str">
        <f t="shared" si="12"/>
        <v>State</v>
      </c>
      <c r="M100" s="315" t="str">
        <f t="shared" si="12"/>
        <v>State</v>
      </c>
      <c r="N100" s="314" t="str">
        <f t="shared" si="12"/>
        <v>State</v>
      </c>
      <c r="O100" s="315" t="str">
        <f t="shared" si="12"/>
        <v>State</v>
      </c>
      <c r="P100" s="314" t="str">
        <f t="shared" si="12"/>
        <v>State</v>
      </c>
      <c r="Q100" s="315" t="str">
        <f t="shared" si="12"/>
        <v>Other</v>
      </c>
      <c r="R100" s="314" t="str">
        <f t="shared" si="12"/>
        <v>Other</v>
      </c>
      <c r="S100" s="315" t="str">
        <f t="shared" si="12"/>
        <v>Other</v>
      </c>
      <c r="T100" s="314" t="str">
        <f t="shared" si="12"/>
        <v>Other</v>
      </c>
      <c r="U100" s="315" t="str">
        <f t="shared" si="12"/>
        <v>Other</v>
      </c>
      <c r="V100" s="314" t="str">
        <f t="shared" si="12"/>
        <v>Other</v>
      </c>
      <c r="W100" s="315" t="str">
        <f t="shared" si="12"/>
        <v>Other</v>
      </c>
      <c r="X100" s="314" t="str">
        <f t="shared" si="12"/>
        <v>Other</v>
      </c>
      <c r="Y100" s="315" t="str">
        <f t="shared" si="12"/>
        <v>Other</v>
      </c>
      <c r="Z100" s="314" t="str">
        <f t="shared" si="12"/>
        <v>State</v>
      </c>
      <c r="AA100" s="316" t="str">
        <f t="shared" si="12"/>
        <v>Federal</v>
      </c>
    </row>
    <row r="101" spans="1:27" ht="38.25" x14ac:dyDescent="0.2">
      <c r="A101" s="24" t="s">
        <v>90</v>
      </c>
      <c r="B101" s="18" t="s">
        <v>20</v>
      </c>
      <c r="C101" s="86"/>
      <c r="D101" s="317" t="str">
        <f t="shared" ref="D101:AA101" si="13">D32</f>
        <v>I. Administration; II. Offices of Circuit Solicitors, III. Employee Benefits</v>
      </c>
      <c r="E101" s="309" t="str">
        <f t="shared" si="13"/>
        <v>II. Offices of Circuit Solicitors</v>
      </c>
      <c r="F101" s="317" t="str">
        <f t="shared" si="13"/>
        <v>II. Offices of Circuit Solicitors</v>
      </c>
      <c r="G101" s="309" t="str">
        <f t="shared" si="13"/>
        <v>II. Offices of Circuit Solicitors</v>
      </c>
      <c r="H101" s="317" t="str">
        <f t="shared" si="13"/>
        <v>II. Offices of Circuit Solicitors</v>
      </c>
      <c r="I101" s="309" t="str">
        <f t="shared" si="13"/>
        <v>II. Offices of Circuit Solicitors</v>
      </c>
      <c r="J101" s="317" t="str">
        <f t="shared" si="13"/>
        <v>II. Offices of Circuit Solicitors</v>
      </c>
      <c r="K101" s="309" t="str">
        <f t="shared" si="13"/>
        <v>II. Offices of Circuit Solicitors</v>
      </c>
      <c r="L101" s="317" t="str">
        <f t="shared" si="13"/>
        <v>II. Offices of Circuit Solicitors</v>
      </c>
      <c r="M101" s="309" t="str">
        <f t="shared" si="13"/>
        <v>II. Offices of Circuit Solicitors</v>
      </c>
      <c r="N101" s="317" t="str">
        <f t="shared" si="13"/>
        <v>II. Offices of Circuit Solicitors</v>
      </c>
      <c r="O101" s="309" t="str">
        <f t="shared" si="13"/>
        <v>II. Offices of Circuit Solicitors</v>
      </c>
      <c r="P101" s="317" t="str">
        <f t="shared" si="13"/>
        <v>II. Offices of Circuit Solicitors</v>
      </c>
      <c r="Q101" s="309" t="str">
        <f t="shared" si="13"/>
        <v xml:space="preserve">II. Offices of Circuit Solicitors </v>
      </c>
      <c r="R101" s="317" t="str">
        <f t="shared" si="13"/>
        <v>II. Offices of Circuit Solicitors</v>
      </c>
      <c r="S101" s="309" t="str">
        <f t="shared" si="13"/>
        <v>II. Offices of Circuit Solicitors</v>
      </c>
      <c r="T101" s="317" t="str">
        <f t="shared" si="13"/>
        <v>II. Offices of Circuit Solicitors</v>
      </c>
      <c r="U101" s="309" t="str">
        <f t="shared" si="13"/>
        <v>II. Offices of Circuit Solicitors</v>
      </c>
      <c r="V101" s="317" t="str">
        <f t="shared" si="13"/>
        <v>II. Offices of Circuit Solicitors</v>
      </c>
      <c r="W101" s="309" t="str">
        <f t="shared" si="13"/>
        <v>II. Offices of Circuit Solicitors</v>
      </c>
      <c r="X101" s="317" t="str">
        <f t="shared" si="13"/>
        <v>II. Offices of Circuit Solicitors</v>
      </c>
      <c r="Y101" s="309" t="str">
        <f t="shared" si="13"/>
        <v>II. Offices of Circuit Solicitors</v>
      </c>
      <c r="Z101" s="317" t="str">
        <f t="shared" si="13"/>
        <v>I. Administration</v>
      </c>
      <c r="AA101" s="318" t="str">
        <f t="shared" si="13"/>
        <v xml:space="preserve">I. Administration, III. Employee Benefits </v>
      </c>
    </row>
    <row r="102" spans="1:27" x14ac:dyDescent="0.2">
      <c r="A102" s="1" t="s">
        <v>91</v>
      </c>
      <c r="B102" s="18" t="str">
        <f t="shared" ref="B102:AA102" si="14">B40</f>
        <v xml:space="preserve">Total allowed to spend by END of 2016-17  </v>
      </c>
      <c r="C102" s="73">
        <f t="shared" si="14"/>
        <v>36789759.109999999</v>
      </c>
      <c r="D102" s="192">
        <f t="shared" si="14"/>
        <v>6296040.1100000003</v>
      </c>
      <c r="E102" s="72">
        <f t="shared" si="14"/>
        <v>5872002</v>
      </c>
      <c r="F102" s="192">
        <f t="shared" si="14"/>
        <v>56436</v>
      </c>
      <c r="G102" s="72">
        <f t="shared" si="14"/>
        <v>52965</v>
      </c>
      <c r="H102" s="192">
        <f t="shared" si="14"/>
        <v>38000</v>
      </c>
      <c r="I102" s="72">
        <f t="shared" si="14"/>
        <v>1179041</v>
      </c>
      <c r="J102" s="192">
        <f t="shared" si="14"/>
        <v>1600000</v>
      </c>
      <c r="K102" s="72">
        <f t="shared" si="14"/>
        <v>150000</v>
      </c>
      <c r="L102" s="192">
        <f t="shared" si="14"/>
        <v>1600000</v>
      </c>
      <c r="M102" s="72">
        <f t="shared" si="14"/>
        <v>7826872</v>
      </c>
      <c r="N102" s="192">
        <f t="shared" si="14"/>
        <v>132703</v>
      </c>
      <c r="O102" s="72">
        <f t="shared" si="14"/>
        <v>400000</v>
      </c>
      <c r="P102" s="192">
        <f t="shared" si="14"/>
        <v>2980117</v>
      </c>
      <c r="Q102" s="72">
        <f t="shared" si="14"/>
        <v>450000</v>
      </c>
      <c r="R102" s="192">
        <f t="shared" si="14"/>
        <v>300000</v>
      </c>
      <c r="S102" s="72">
        <f t="shared" si="14"/>
        <v>225000</v>
      </c>
      <c r="T102" s="192">
        <f t="shared" si="14"/>
        <v>200000</v>
      </c>
      <c r="U102" s="72">
        <f t="shared" si="14"/>
        <v>175000</v>
      </c>
      <c r="V102" s="192">
        <f t="shared" si="14"/>
        <v>4000000</v>
      </c>
      <c r="W102" s="72">
        <f t="shared" si="14"/>
        <v>2800000</v>
      </c>
      <c r="X102" s="192">
        <f t="shared" si="14"/>
        <v>50000</v>
      </c>
      <c r="Y102" s="72">
        <f t="shared" si="14"/>
        <v>50000</v>
      </c>
      <c r="Z102" s="192">
        <f t="shared" si="14"/>
        <v>0</v>
      </c>
      <c r="AA102" s="131">
        <f t="shared" si="14"/>
        <v>355583</v>
      </c>
    </row>
    <row r="103" spans="1:27" x14ac:dyDescent="0.2">
      <c r="A103" s="1" t="s">
        <v>92</v>
      </c>
      <c r="B103" s="18" t="s">
        <v>23</v>
      </c>
      <c r="C103" s="73">
        <f>C88</f>
        <v>36789759</v>
      </c>
      <c r="D103" s="192">
        <f>D88</f>
        <v>6296040</v>
      </c>
      <c r="E103" s="72">
        <f t="shared" ref="E103:AA103" si="15">E88</f>
        <v>5872002</v>
      </c>
      <c r="F103" s="192">
        <f t="shared" si="15"/>
        <v>56436</v>
      </c>
      <c r="G103" s="72">
        <f t="shared" si="15"/>
        <v>52965</v>
      </c>
      <c r="H103" s="192">
        <f t="shared" si="15"/>
        <v>38000</v>
      </c>
      <c r="I103" s="72">
        <f t="shared" si="15"/>
        <v>1179041</v>
      </c>
      <c r="J103" s="192">
        <f t="shared" si="15"/>
        <v>1600000</v>
      </c>
      <c r="K103" s="72">
        <f t="shared" si="15"/>
        <v>150000</v>
      </c>
      <c r="L103" s="192">
        <f t="shared" si="15"/>
        <v>1600000</v>
      </c>
      <c r="M103" s="72">
        <f t="shared" si="15"/>
        <v>7826872</v>
      </c>
      <c r="N103" s="192">
        <f t="shared" si="15"/>
        <v>132703</v>
      </c>
      <c r="O103" s="72">
        <f t="shared" si="15"/>
        <v>400000</v>
      </c>
      <c r="P103" s="192">
        <f t="shared" si="15"/>
        <v>2980117</v>
      </c>
      <c r="Q103" s="72">
        <f t="shared" si="15"/>
        <v>450000</v>
      </c>
      <c r="R103" s="192">
        <f t="shared" si="15"/>
        <v>300000</v>
      </c>
      <c r="S103" s="72">
        <f t="shared" si="15"/>
        <v>225000</v>
      </c>
      <c r="T103" s="192">
        <f t="shared" si="15"/>
        <v>200000</v>
      </c>
      <c r="U103" s="72">
        <f t="shared" si="15"/>
        <v>175000</v>
      </c>
      <c r="V103" s="192">
        <f t="shared" si="15"/>
        <v>4000000</v>
      </c>
      <c r="W103" s="72">
        <f t="shared" si="15"/>
        <v>2800000</v>
      </c>
      <c r="X103" s="192">
        <f t="shared" si="15"/>
        <v>50000</v>
      </c>
      <c r="Y103" s="72">
        <f t="shared" si="15"/>
        <v>50000</v>
      </c>
      <c r="Z103" s="192">
        <f t="shared" si="15"/>
        <v>0</v>
      </c>
      <c r="AA103" s="131">
        <f t="shared" si="15"/>
        <v>355583</v>
      </c>
    </row>
    <row r="104" spans="1:27" s="2" customFormat="1" x14ac:dyDescent="0.2">
      <c r="A104" s="1" t="s">
        <v>93</v>
      </c>
      <c r="B104" s="18" t="s">
        <v>102</v>
      </c>
      <c r="C104" s="73">
        <f>C94</f>
        <v>0</v>
      </c>
      <c r="D104" s="192">
        <f>D94</f>
        <v>0</v>
      </c>
      <c r="E104" s="72">
        <f t="shared" ref="E104:R104" si="16">E94</f>
        <v>0</v>
      </c>
      <c r="F104" s="192">
        <f t="shared" si="16"/>
        <v>0</v>
      </c>
      <c r="G104" s="72">
        <f t="shared" si="16"/>
        <v>0</v>
      </c>
      <c r="H104" s="192">
        <f t="shared" si="16"/>
        <v>0</v>
      </c>
      <c r="I104" s="72">
        <f t="shared" si="16"/>
        <v>0</v>
      </c>
      <c r="J104" s="192">
        <f t="shared" si="16"/>
        <v>0</v>
      </c>
      <c r="K104" s="72">
        <f t="shared" si="16"/>
        <v>0</v>
      </c>
      <c r="L104" s="192">
        <f t="shared" si="16"/>
        <v>0</v>
      </c>
      <c r="M104" s="72">
        <f t="shared" si="16"/>
        <v>0</v>
      </c>
      <c r="N104" s="192">
        <f t="shared" si="16"/>
        <v>0</v>
      </c>
      <c r="O104" s="72">
        <f t="shared" si="16"/>
        <v>0</v>
      </c>
      <c r="P104" s="192">
        <f t="shared" si="16"/>
        <v>0</v>
      </c>
      <c r="Q104" s="72">
        <f t="shared" si="16"/>
        <v>0</v>
      </c>
      <c r="R104" s="192">
        <f t="shared" si="16"/>
        <v>0</v>
      </c>
      <c r="S104" s="84">
        <f t="shared" ref="S104:AA104" si="17">S94</f>
        <v>0</v>
      </c>
      <c r="T104" s="194">
        <f t="shared" si="17"/>
        <v>0</v>
      </c>
      <c r="U104" s="84">
        <f t="shared" si="17"/>
        <v>0</v>
      </c>
      <c r="V104" s="194">
        <f t="shared" si="17"/>
        <v>0</v>
      </c>
      <c r="W104" s="84">
        <f t="shared" si="17"/>
        <v>0</v>
      </c>
      <c r="X104" s="194">
        <f t="shared" si="17"/>
        <v>0</v>
      </c>
      <c r="Y104" s="84">
        <f t="shared" si="17"/>
        <v>0</v>
      </c>
      <c r="Z104" s="194">
        <f t="shared" si="17"/>
        <v>0</v>
      </c>
      <c r="AA104" s="144">
        <f t="shared" si="17"/>
        <v>0</v>
      </c>
    </row>
    <row r="105" spans="1:27" s="228" customFormat="1" ht="13.5" thickBot="1" x14ac:dyDescent="0.25">
      <c r="A105" s="227" t="s">
        <v>94</v>
      </c>
      <c r="B105" s="132" t="s">
        <v>112</v>
      </c>
      <c r="C105" s="223">
        <f t="shared" ref="C105:AA105" si="18">C102-C103-C104</f>
        <v>0.10999999940395355</v>
      </c>
      <c r="D105" s="207">
        <f t="shared" si="18"/>
        <v>0.11000000033527613</v>
      </c>
      <c r="E105" s="223">
        <f t="shared" si="18"/>
        <v>0</v>
      </c>
      <c r="F105" s="236">
        <f t="shared" si="18"/>
        <v>0</v>
      </c>
      <c r="G105" s="223">
        <f t="shared" si="18"/>
        <v>0</v>
      </c>
      <c r="H105" s="236">
        <f t="shared" si="18"/>
        <v>0</v>
      </c>
      <c r="I105" s="223">
        <f t="shared" si="18"/>
        <v>0</v>
      </c>
      <c r="J105" s="236">
        <f t="shared" si="18"/>
        <v>0</v>
      </c>
      <c r="K105" s="223">
        <f t="shared" si="18"/>
        <v>0</v>
      </c>
      <c r="L105" s="236">
        <f t="shared" si="18"/>
        <v>0</v>
      </c>
      <c r="M105" s="223">
        <f t="shared" si="18"/>
        <v>0</v>
      </c>
      <c r="N105" s="236">
        <f t="shared" si="18"/>
        <v>0</v>
      </c>
      <c r="O105" s="223">
        <f t="shared" si="18"/>
        <v>0</v>
      </c>
      <c r="P105" s="236">
        <f t="shared" si="18"/>
        <v>0</v>
      </c>
      <c r="Q105" s="223">
        <f t="shared" si="18"/>
        <v>0</v>
      </c>
      <c r="R105" s="236">
        <f t="shared" si="18"/>
        <v>0</v>
      </c>
      <c r="S105" s="223">
        <f t="shared" si="18"/>
        <v>0</v>
      </c>
      <c r="T105" s="236">
        <f t="shared" si="18"/>
        <v>0</v>
      </c>
      <c r="U105" s="223">
        <f t="shared" si="18"/>
        <v>0</v>
      </c>
      <c r="V105" s="236">
        <f t="shared" si="18"/>
        <v>0</v>
      </c>
      <c r="W105" s="223">
        <f t="shared" si="18"/>
        <v>0</v>
      </c>
      <c r="X105" s="236">
        <f t="shared" si="18"/>
        <v>0</v>
      </c>
      <c r="Y105" s="223">
        <f t="shared" si="18"/>
        <v>0</v>
      </c>
      <c r="Z105" s="236">
        <f t="shared" si="18"/>
        <v>0</v>
      </c>
      <c r="AA105" s="237">
        <f t="shared" si="18"/>
        <v>0</v>
      </c>
    </row>
    <row r="106" spans="1:27" s="2" customFormat="1" x14ac:dyDescent="0.2">
      <c r="A106" s="1"/>
      <c r="B106" s="22"/>
      <c r="C106" s="37"/>
      <c r="D106" s="7"/>
      <c r="E106" s="6"/>
      <c r="F106" s="6"/>
      <c r="G106" s="6"/>
      <c r="H106" s="6"/>
      <c r="I106" s="6"/>
      <c r="J106" s="6"/>
      <c r="K106" s="6"/>
      <c r="L106" s="6"/>
      <c r="M106" s="6"/>
      <c r="N106" s="6"/>
      <c r="O106" s="6"/>
      <c r="P106" s="6"/>
      <c r="Q106" s="6"/>
      <c r="R106" s="6"/>
      <c r="S106" s="6"/>
      <c r="T106" s="6"/>
      <c r="U106" s="6"/>
      <c r="V106" s="6"/>
      <c r="W106" s="6"/>
      <c r="X106" s="6"/>
      <c r="Y106" s="6"/>
      <c r="Z106" s="6"/>
      <c r="AA106" s="6"/>
    </row>
    <row r="107" spans="1:27" ht="18.75" x14ac:dyDescent="0.2">
      <c r="A107" s="35" t="s">
        <v>15</v>
      </c>
      <c r="B107" s="102" t="s">
        <v>156</v>
      </c>
      <c r="C107" s="43"/>
      <c r="D107" s="97"/>
      <c r="E107" s="5"/>
      <c r="F107" s="5"/>
      <c r="G107" s="5"/>
      <c r="H107" s="5"/>
      <c r="I107" s="5"/>
      <c r="J107" s="5"/>
      <c r="K107" s="5"/>
      <c r="L107" s="5"/>
      <c r="M107" s="5"/>
      <c r="N107" s="5"/>
      <c r="O107" s="5"/>
      <c r="P107" s="5"/>
      <c r="Q107" s="5"/>
      <c r="R107" s="5"/>
      <c r="S107" s="5"/>
      <c r="T107" s="5"/>
      <c r="U107" s="5"/>
      <c r="V107" s="5"/>
      <c r="W107" s="5"/>
      <c r="X107" s="5"/>
      <c r="Y107" s="5"/>
      <c r="Z107" s="5"/>
      <c r="AA107" s="5"/>
    </row>
    <row r="108" spans="1:27" s="10" customFormat="1" x14ac:dyDescent="0.2">
      <c r="A108" s="35"/>
      <c r="B108" s="14"/>
      <c r="C108" s="40"/>
      <c r="D108" s="9"/>
      <c r="E108" s="41"/>
      <c r="F108" s="41"/>
      <c r="G108" s="41"/>
      <c r="H108" s="41"/>
      <c r="I108" s="41"/>
      <c r="J108" s="41"/>
      <c r="K108" s="41"/>
      <c r="L108" s="41"/>
      <c r="M108" s="41"/>
      <c r="N108" s="41"/>
      <c r="O108" s="41"/>
      <c r="P108" s="41"/>
      <c r="Q108" s="41"/>
      <c r="R108" s="41"/>
      <c r="S108" s="41"/>
      <c r="T108" s="41"/>
      <c r="U108" s="41"/>
      <c r="V108" s="41"/>
      <c r="W108" s="41"/>
      <c r="X108" s="41"/>
      <c r="Y108" s="41"/>
      <c r="Z108" s="41"/>
      <c r="AA108" s="41"/>
    </row>
    <row r="109" spans="1:27" ht="13.5" thickBot="1" x14ac:dyDescent="0.25">
      <c r="A109" s="35"/>
      <c r="B109" s="59" t="s">
        <v>121</v>
      </c>
      <c r="C109" s="40"/>
      <c r="D109" s="9"/>
      <c r="E109" s="41"/>
      <c r="F109" s="41"/>
      <c r="G109" s="41"/>
      <c r="H109" s="41"/>
      <c r="I109" s="41"/>
      <c r="J109" s="41"/>
      <c r="K109" s="41"/>
      <c r="L109" s="41"/>
      <c r="M109" s="41"/>
      <c r="N109" s="41"/>
      <c r="O109" s="41"/>
      <c r="P109" s="41"/>
      <c r="Q109" s="41"/>
      <c r="R109" s="41"/>
      <c r="S109" s="41"/>
      <c r="T109" s="41"/>
      <c r="U109" s="41"/>
      <c r="V109" s="41"/>
      <c r="W109" s="41"/>
      <c r="X109" s="41"/>
      <c r="Y109" s="41"/>
      <c r="Z109" s="41"/>
      <c r="AA109" s="41"/>
    </row>
    <row r="110" spans="1:27" x14ac:dyDescent="0.2">
      <c r="A110" s="24"/>
      <c r="B110" s="152" t="s">
        <v>142</v>
      </c>
      <c r="C110" s="46"/>
      <c r="D110" s="189" t="s">
        <v>114</v>
      </c>
      <c r="E110" s="95" t="s">
        <v>115</v>
      </c>
      <c r="F110" s="197" t="s">
        <v>116</v>
      </c>
      <c r="G110" s="95" t="s">
        <v>117</v>
      </c>
      <c r="H110" s="197" t="s">
        <v>266</v>
      </c>
      <c r="I110" s="95" t="s">
        <v>265</v>
      </c>
      <c r="J110" s="197" t="s">
        <v>264</v>
      </c>
      <c r="K110" s="95" t="s">
        <v>263</v>
      </c>
      <c r="L110" s="197" t="s">
        <v>262</v>
      </c>
      <c r="M110" s="95" t="s">
        <v>261</v>
      </c>
      <c r="N110" s="197" t="s">
        <v>260</v>
      </c>
      <c r="O110" s="95" t="s">
        <v>259</v>
      </c>
      <c r="P110" s="197" t="s">
        <v>258</v>
      </c>
      <c r="Q110" s="95" t="s">
        <v>257</v>
      </c>
      <c r="R110" s="197" t="s">
        <v>256</v>
      </c>
      <c r="S110" s="95" t="s">
        <v>255</v>
      </c>
      <c r="T110" s="197" t="s">
        <v>254</v>
      </c>
      <c r="U110" s="95" t="s">
        <v>253</v>
      </c>
      <c r="V110" s="197" t="s">
        <v>252</v>
      </c>
      <c r="W110" s="95" t="s">
        <v>251</v>
      </c>
      <c r="X110" s="197" t="s">
        <v>250</v>
      </c>
      <c r="Y110" s="95" t="s">
        <v>249</v>
      </c>
      <c r="Z110" s="197" t="s">
        <v>248</v>
      </c>
      <c r="AA110" s="153" t="s">
        <v>247</v>
      </c>
    </row>
    <row r="111" spans="1:27" ht="38.25" x14ac:dyDescent="0.2">
      <c r="A111" s="1" t="s">
        <v>27</v>
      </c>
      <c r="B111" s="18" t="s">
        <v>143</v>
      </c>
      <c r="C111" s="86"/>
      <c r="D111" s="317" t="str">
        <f t="shared" ref="D111:AA111" si="19">D9</f>
        <v>General Fund Appropriations</v>
      </c>
      <c r="E111" s="309" t="str">
        <f t="shared" si="19"/>
        <v>Judicial Circuit State Support</v>
      </c>
      <c r="F111" s="317" t="str">
        <f t="shared" si="19"/>
        <v>Richland County Drug Court</v>
      </c>
      <c r="G111" s="309" t="str">
        <f t="shared" si="19"/>
        <v>Kershaw County Drug Court</v>
      </c>
      <c r="H111" s="317" t="str">
        <f t="shared" si="19"/>
        <v>Saluda County Drug Court</v>
      </c>
      <c r="I111" s="309" t="str">
        <f t="shared" si="19"/>
        <v>DUI Prosecution</v>
      </c>
      <c r="J111" s="317" t="str">
        <f t="shared" si="19"/>
        <v>Criminal Domestic Violence Prosecutor</v>
      </c>
      <c r="K111" s="309" t="str">
        <f t="shared" si="19"/>
        <v>12th Judicial Circuit Drug Court</v>
      </c>
      <c r="L111" s="317" t="str">
        <f t="shared" si="19"/>
        <v>Violent Crime Prosecution</v>
      </c>
      <c r="M111" s="309" t="str">
        <f t="shared" si="19"/>
        <v>Caseload Equalization Funding</v>
      </c>
      <c r="N111" s="317" t="str">
        <f t="shared" si="19"/>
        <v>Victim's Assistance Program</v>
      </c>
      <c r="O111" s="309" t="str">
        <f t="shared" si="19"/>
        <v xml:space="preserve">SC Centers for Fathers and Families </v>
      </c>
      <c r="P111" s="317" t="str">
        <f t="shared" si="19"/>
        <v>Summary Court Violence Prosecution</v>
      </c>
      <c r="Q111" s="309" t="str">
        <f t="shared" si="19"/>
        <v>Fee for Motions</v>
      </c>
      <c r="R111" s="317" t="str">
        <f t="shared" si="19"/>
        <v>Family &amp; Circuit Court Filing Fee</v>
      </c>
      <c r="S111" s="309" t="str">
        <f t="shared" si="19"/>
        <v>Conditional  Discharge - General Sessions</v>
      </c>
      <c r="T111" s="317" t="str">
        <f t="shared" si="19"/>
        <v xml:space="preserve">Conditional  Discharge - Magistrate </v>
      </c>
      <c r="U111" s="309" t="str">
        <f t="shared" si="19"/>
        <v>Conditional Discharge - Municipal</v>
      </c>
      <c r="V111" s="317" t="str">
        <f t="shared" si="19"/>
        <v>Conviction Surcharge - Law Enforcement Funding</v>
      </c>
      <c r="W111" s="309" t="str">
        <f t="shared" si="19"/>
        <v>Drug Conviction Surcharge</v>
      </c>
      <c r="X111" s="317" t="str">
        <f t="shared" si="19"/>
        <v>Traffic Education Program App Fee - Magistrate</v>
      </c>
      <c r="Y111" s="309" t="str">
        <f t="shared" si="19"/>
        <v>Traffic Education Program App Fee - Municipality</v>
      </c>
      <c r="Z111" s="317" t="str">
        <f t="shared" si="19"/>
        <v>Refund of prior year</v>
      </c>
      <c r="AA111" s="318" t="str">
        <f t="shared" si="19"/>
        <v>Federal Grant</v>
      </c>
    </row>
    <row r="112" spans="1:27" x14ac:dyDescent="0.2">
      <c r="A112" s="1" t="s">
        <v>28</v>
      </c>
      <c r="B112" s="18" t="s">
        <v>13</v>
      </c>
      <c r="C112" s="86"/>
      <c r="D112" s="317" t="str">
        <f t="shared" ref="D112:AA112" si="20">D10</f>
        <v>Recurring</v>
      </c>
      <c r="E112" s="309" t="str">
        <f t="shared" si="20"/>
        <v>Recurring</v>
      </c>
      <c r="F112" s="317" t="str">
        <f t="shared" si="20"/>
        <v>Recurring</v>
      </c>
      <c r="G112" s="309" t="str">
        <f t="shared" si="20"/>
        <v>Recurring</v>
      </c>
      <c r="H112" s="317" t="str">
        <f t="shared" si="20"/>
        <v>Recurring</v>
      </c>
      <c r="I112" s="309" t="str">
        <f t="shared" si="20"/>
        <v>Recurring</v>
      </c>
      <c r="J112" s="317" t="str">
        <f t="shared" si="20"/>
        <v>Recurring</v>
      </c>
      <c r="K112" s="309" t="str">
        <f t="shared" si="20"/>
        <v>Recurring</v>
      </c>
      <c r="L112" s="317" t="str">
        <f t="shared" si="20"/>
        <v>Recurring</v>
      </c>
      <c r="M112" s="309" t="str">
        <f t="shared" si="20"/>
        <v>Recurring</v>
      </c>
      <c r="N112" s="317" t="str">
        <f t="shared" si="20"/>
        <v>Recurring</v>
      </c>
      <c r="O112" s="309" t="str">
        <f t="shared" si="20"/>
        <v>Recurring</v>
      </c>
      <c r="P112" s="317" t="str">
        <f t="shared" si="20"/>
        <v>Recurring</v>
      </c>
      <c r="Q112" s="309" t="str">
        <f t="shared" si="20"/>
        <v>Recurring</v>
      </c>
      <c r="R112" s="317" t="str">
        <f t="shared" si="20"/>
        <v>Recurring</v>
      </c>
      <c r="S112" s="309" t="str">
        <f t="shared" si="20"/>
        <v>Recurring</v>
      </c>
      <c r="T112" s="317" t="str">
        <f t="shared" si="20"/>
        <v>Recurring</v>
      </c>
      <c r="U112" s="309" t="str">
        <f t="shared" si="20"/>
        <v>Recurring</v>
      </c>
      <c r="V112" s="317" t="str">
        <f t="shared" si="20"/>
        <v>Recurring</v>
      </c>
      <c r="W112" s="309" t="str">
        <f t="shared" si="20"/>
        <v>Recurring</v>
      </c>
      <c r="X112" s="317" t="str">
        <f t="shared" si="20"/>
        <v>Recurring</v>
      </c>
      <c r="Y112" s="309" t="str">
        <f t="shared" si="20"/>
        <v>Recurring</v>
      </c>
      <c r="Z112" s="317" t="str">
        <f t="shared" si="20"/>
        <v>One-Time</v>
      </c>
      <c r="AA112" s="318" t="str">
        <f t="shared" si="20"/>
        <v>Recurring</v>
      </c>
    </row>
    <row r="113" spans="1:27" x14ac:dyDescent="0.2">
      <c r="A113" s="1" t="s">
        <v>29</v>
      </c>
      <c r="B113" s="18" t="s">
        <v>25</v>
      </c>
      <c r="C113" s="86"/>
      <c r="D113" s="317" t="str">
        <f t="shared" ref="D113:AA113" si="21">D11</f>
        <v>State</v>
      </c>
      <c r="E113" s="309" t="str">
        <f t="shared" si="21"/>
        <v>State</v>
      </c>
      <c r="F113" s="317" t="str">
        <f t="shared" si="21"/>
        <v>State</v>
      </c>
      <c r="G113" s="309" t="str">
        <f t="shared" si="21"/>
        <v>State</v>
      </c>
      <c r="H113" s="317" t="str">
        <f t="shared" si="21"/>
        <v>State</v>
      </c>
      <c r="I113" s="309" t="str">
        <f t="shared" si="21"/>
        <v>State</v>
      </c>
      <c r="J113" s="317" t="str">
        <f t="shared" si="21"/>
        <v>State</v>
      </c>
      <c r="K113" s="309" t="str">
        <f t="shared" si="21"/>
        <v>State</v>
      </c>
      <c r="L113" s="317" t="str">
        <f t="shared" si="21"/>
        <v>State</v>
      </c>
      <c r="M113" s="309" t="str">
        <f t="shared" si="21"/>
        <v>State</v>
      </c>
      <c r="N113" s="317" t="str">
        <f t="shared" si="21"/>
        <v>State</v>
      </c>
      <c r="O113" s="309" t="str">
        <f t="shared" si="21"/>
        <v>State</v>
      </c>
      <c r="P113" s="317" t="str">
        <f t="shared" si="21"/>
        <v>State</v>
      </c>
      <c r="Q113" s="309" t="str">
        <f t="shared" si="21"/>
        <v>Other</v>
      </c>
      <c r="R113" s="317" t="str">
        <f t="shared" si="21"/>
        <v>Other</v>
      </c>
      <c r="S113" s="309" t="str">
        <f t="shared" si="21"/>
        <v>Other</v>
      </c>
      <c r="T113" s="317" t="str">
        <f t="shared" si="21"/>
        <v>Other</v>
      </c>
      <c r="U113" s="309" t="str">
        <f t="shared" si="21"/>
        <v>Other</v>
      </c>
      <c r="V113" s="317" t="str">
        <f t="shared" si="21"/>
        <v>Other</v>
      </c>
      <c r="W113" s="309" t="str">
        <f t="shared" si="21"/>
        <v>Other</v>
      </c>
      <c r="X113" s="317" t="str">
        <f t="shared" si="21"/>
        <v>Other</v>
      </c>
      <c r="Y113" s="309" t="str">
        <f t="shared" si="21"/>
        <v>Other</v>
      </c>
      <c r="Z113" s="317" t="str">
        <f t="shared" si="21"/>
        <v>State</v>
      </c>
      <c r="AA113" s="318" t="str">
        <f t="shared" si="21"/>
        <v>Federal</v>
      </c>
    </row>
    <row r="114" spans="1:27" s="10" customFormat="1" ht="25.5" x14ac:dyDescent="0.2">
      <c r="A114" s="44" t="s">
        <v>146</v>
      </c>
      <c r="B114" s="18" t="s">
        <v>126</v>
      </c>
      <c r="C114" s="86"/>
      <c r="D114" s="317" t="str">
        <f t="shared" ref="D114:AA114" si="22">D12</f>
        <v>Administration, Offices of Circuit Solicitors</v>
      </c>
      <c r="E114" s="309" t="str">
        <f t="shared" si="22"/>
        <v>Offices of Circuit Solicitors</v>
      </c>
      <c r="F114" s="317" t="str">
        <f t="shared" si="22"/>
        <v>Offices of Circuit Solicitors</v>
      </c>
      <c r="G114" s="309" t="str">
        <f t="shared" si="22"/>
        <v>Offices of Circuit Solicitors</v>
      </c>
      <c r="H114" s="317" t="str">
        <f t="shared" si="22"/>
        <v>Offices of Circuit Solicitors</v>
      </c>
      <c r="I114" s="309" t="str">
        <f t="shared" si="22"/>
        <v>Offices of Circuit Solicitors</v>
      </c>
      <c r="J114" s="317" t="str">
        <f t="shared" si="22"/>
        <v>Offices of Circuit Solicitors</v>
      </c>
      <c r="K114" s="309" t="str">
        <f t="shared" si="22"/>
        <v>Offices of Circuit Solicitors</v>
      </c>
      <c r="L114" s="317" t="str">
        <f t="shared" si="22"/>
        <v>Offices of Circuit Solicitors</v>
      </c>
      <c r="M114" s="309" t="str">
        <f t="shared" si="22"/>
        <v>Offices of Circuit Solicitors</v>
      </c>
      <c r="N114" s="317" t="str">
        <f t="shared" si="22"/>
        <v>Offices of Circuit Solicitors</v>
      </c>
      <c r="O114" s="309" t="str">
        <f t="shared" si="22"/>
        <v>Offices of Circuit Solicitors</v>
      </c>
      <c r="P114" s="317" t="str">
        <f t="shared" si="22"/>
        <v>Offices of Circuit Solicitors</v>
      </c>
      <c r="Q114" s="309" t="str">
        <f t="shared" si="22"/>
        <v>Offices of Circuit Solicitors</v>
      </c>
      <c r="R114" s="317" t="str">
        <f t="shared" si="22"/>
        <v>Offices of Circuit Solicitors</v>
      </c>
      <c r="S114" s="309" t="str">
        <f t="shared" si="22"/>
        <v>Offices of Circuit Solicitors</v>
      </c>
      <c r="T114" s="317" t="str">
        <f t="shared" si="22"/>
        <v>Offices of Circuit Solicitors</v>
      </c>
      <c r="U114" s="309" t="str">
        <f t="shared" si="22"/>
        <v>Offices of Circuit Solicitors</v>
      </c>
      <c r="V114" s="317" t="str">
        <f t="shared" si="22"/>
        <v>Offices of Circuit Solicitors</v>
      </c>
      <c r="W114" s="309" t="str">
        <f t="shared" si="22"/>
        <v>Offices of Circuit Solicitors</v>
      </c>
      <c r="X114" s="317" t="str">
        <f t="shared" si="22"/>
        <v>Offices of Circuit Solicitors</v>
      </c>
      <c r="Y114" s="309" t="str">
        <f t="shared" si="22"/>
        <v>Offices of Circuit Solicitors</v>
      </c>
      <c r="Z114" s="317" t="str">
        <f t="shared" si="22"/>
        <v>Administration</v>
      </c>
      <c r="AA114" s="318" t="str">
        <f t="shared" si="22"/>
        <v>Administration</v>
      </c>
    </row>
    <row r="115" spans="1:27" s="10" customFormat="1" ht="25.5" x14ac:dyDescent="0.2">
      <c r="A115" s="44" t="s">
        <v>147</v>
      </c>
      <c r="B115" s="18" t="s">
        <v>127</v>
      </c>
      <c r="C115" s="86"/>
      <c r="D115" s="317" t="str">
        <f t="shared" ref="D115:AA115" si="23">D13</f>
        <v>Received from state or set federal match</v>
      </c>
      <c r="E115" s="309" t="str">
        <f t="shared" si="23"/>
        <v>Received from state or set federal match</v>
      </c>
      <c r="F115" s="317" t="str">
        <f t="shared" si="23"/>
        <v>Received from state or set federal match</v>
      </c>
      <c r="G115" s="309" t="str">
        <f t="shared" si="23"/>
        <v>Received from state or set federal match</v>
      </c>
      <c r="H115" s="317" t="str">
        <f t="shared" si="23"/>
        <v>Received from state or set federal match</v>
      </c>
      <c r="I115" s="309" t="str">
        <f t="shared" si="23"/>
        <v>Received from state or set federal match</v>
      </c>
      <c r="J115" s="317" t="str">
        <f t="shared" si="23"/>
        <v>Received from state or set federal match</v>
      </c>
      <c r="K115" s="309" t="str">
        <f t="shared" si="23"/>
        <v>Received from state or set federal match</v>
      </c>
      <c r="L115" s="317" t="str">
        <f t="shared" si="23"/>
        <v>Received from state or set federal match</v>
      </c>
      <c r="M115" s="309" t="str">
        <f t="shared" si="23"/>
        <v>Received from state or set federal match</v>
      </c>
      <c r="N115" s="317" t="str">
        <f t="shared" si="23"/>
        <v>Received from state or set federal match</v>
      </c>
      <c r="O115" s="309" t="str">
        <f t="shared" si="23"/>
        <v>Received from state or set federal match</v>
      </c>
      <c r="P115" s="317" t="str">
        <f t="shared" si="23"/>
        <v>Received from state or set federal match</v>
      </c>
      <c r="Q115" s="309" t="str">
        <f t="shared" si="23"/>
        <v>Generated by agency</v>
      </c>
      <c r="R115" s="317" t="str">
        <f t="shared" si="23"/>
        <v>Generated by agency</v>
      </c>
      <c r="S115" s="309" t="str">
        <f t="shared" si="23"/>
        <v>Generated by agency</v>
      </c>
      <c r="T115" s="317" t="str">
        <f t="shared" si="23"/>
        <v>Generated by agency</v>
      </c>
      <c r="U115" s="309" t="str">
        <f t="shared" si="23"/>
        <v>Generated by agency</v>
      </c>
      <c r="V115" s="317" t="str">
        <f t="shared" si="23"/>
        <v>Generated by agency</v>
      </c>
      <c r="W115" s="309" t="str">
        <f t="shared" si="23"/>
        <v>Generated by agency</v>
      </c>
      <c r="X115" s="317" t="str">
        <f t="shared" si="23"/>
        <v>Generated by agency</v>
      </c>
      <c r="Y115" s="309" t="str">
        <f t="shared" si="23"/>
        <v>Generated by agency</v>
      </c>
      <c r="Z115" s="317" t="str">
        <f t="shared" si="23"/>
        <v>Generated by agency</v>
      </c>
      <c r="AA115" s="318" t="str">
        <f t="shared" si="23"/>
        <v>Generated by agency</v>
      </c>
    </row>
    <row r="116" spans="1:27" s="10" customFormat="1" x14ac:dyDescent="0.2">
      <c r="A116" s="44" t="s">
        <v>30</v>
      </c>
      <c r="B116" s="18" t="s">
        <v>128</v>
      </c>
      <c r="C116" s="110"/>
      <c r="D116" s="325" t="str">
        <f t="shared" ref="D116:AA116" si="24">D14</f>
        <v>Remain with agency</v>
      </c>
      <c r="E116" s="326" t="str">
        <f t="shared" si="24"/>
        <v>Remain with agency</v>
      </c>
      <c r="F116" s="325" t="str">
        <f t="shared" si="24"/>
        <v>Remain with agency</v>
      </c>
      <c r="G116" s="326" t="str">
        <f t="shared" si="24"/>
        <v>Remain with agency</v>
      </c>
      <c r="H116" s="325" t="str">
        <f t="shared" si="24"/>
        <v>Remain with agency</v>
      </c>
      <c r="I116" s="326" t="str">
        <f t="shared" si="24"/>
        <v>Remain with agency</v>
      </c>
      <c r="J116" s="325" t="str">
        <f t="shared" si="24"/>
        <v>Remain with agency</v>
      </c>
      <c r="K116" s="326" t="str">
        <f t="shared" si="24"/>
        <v>Remain with agency</v>
      </c>
      <c r="L116" s="325" t="str">
        <f t="shared" si="24"/>
        <v>Remain with agency</v>
      </c>
      <c r="M116" s="326" t="str">
        <f t="shared" si="24"/>
        <v>Remain with agency</v>
      </c>
      <c r="N116" s="325" t="str">
        <f t="shared" si="24"/>
        <v>Remain with agency</v>
      </c>
      <c r="O116" s="326" t="str">
        <f t="shared" si="24"/>
        <v>Remain with agency</v>
      </c>
      <c r="P116" s="325" t="str">
        <f t="shared" si="24"/>
        <v>Remain with agency</v>
      </c>
      <c r="Q116" s="326" t="str">
        <f t="shared" si="24"/>
        <v>Remain with agency</v>
      </c>
      <c r="R116" s="325" t="str">
        <f t="shared" si="24"/>
        <v>Remain with agency</v>
      </c>
      <c r="S116" s="326" t="str">
        <f t="shared" si="24"/>
        <v>Remain with agency</v>
      </c>
      <c r="T116" s="325" t="str">
        <f t="shared" si="24"/>
        <v>Remain with agency</v>
      </c>
      <c r="U116" s="326" t="str">
        <f t="shared" si="24"/>
        <v>Remain with agency</v>
      </c>
      <c r="V116" s="325" t="str">
        <f t="shared" si="24"/>
        <v>Remain with agency</v>
      </c>
      <c r="W116" s="326" t="str">
        <f t="shared" si="24"/>
        <v>Remain with agency</v>
      </c>
      <c r="X116" s="325" t="str">
        <f t="shared" si="24"/>
        <v>Remain with agency</v>
      </c>
      <c r="Y116" s="326" t="str">
        <f t="shared" si="24"/>
        <v>Remain with agency</v>
      </c>
      <c r="Z116" s="325" t="str">
        <f t="shared" si="24"/>
        <v>Remain with agency</v>
      </c>
      <c r="AA116" s="327" t="str">
        <f t="shared" si="24"/>
        <v>Remain with agency</v>
      </c>
    </row>
    <row r="117" spans="1:27" x14ac:dyDescent="0.2">
      <c r="A117" s="1"/>
      <c r="B117" s="25"/>
      <c r="C117" s="111"/>
      <c r="D117" s="112"/>
      <c r="E117" s="112"/>
      <c r="F117" s="112"/>
      <c r="G117" s="112"/>
      <c r="H117" s="112"/>
      <c r="I117" s="112"/>
      <c r="J117" s="112"/>
      <c r="K117" s="112"/>
      <c r="L117" s="112"/>
      <c r="M117" s="112"/>
      <c r="N117" s="112"/>
      <c r="O117" s="112"/>
      <c r="P117" s="112"/>
      <c r="Q117" s="112"/>
      <c r="R117" s="112"/>
      <c r="S117" s="112"/>
      <c r="T117" s="112"/>
      <c r="U117" s="112"/>
      <c r="V117" s="112"/>
      <c r="W117" s="112"/>
      <c r="X117" s="112"/>
      <c r="Y117" s="112"/>
      <c r="Z117" s="112"/>
      <c r="AA117" s="148"/>
    </row>
    <row r="118" spans="1:27" x14ac:dyDescent="0.2">
      <c r="A118" s="1"/>
      <c r="B118" s="105" t="s">
        <v>141</v>
      </c>
      <c r="C118" s="108" t="s">
        <v>16</v>
      </c>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149"/>
    </row>
    <row r="119" spans="1:27" s="10" customFormat="1" x14ac:dyDescent="0.2">
      <c r="A119" s="44" t="s">
        <v>31</v>
      </c>
      <c r="B119" s="77" t="s">
        <v>132</v>
      </c>
      <c r="C119" s="212">
        <f>SUM(D119:BZ119)</f>
        <v>33847592.710000001</v>
      </c>
      <c r="D119" s="205">
        <v>5399419.4500000002</v>
      </c>
      <c r="E119" s="213">
        <v>5872002</v>
      </c>
      <c r="F119" s="205">
        <v>56436</v>
      </c>
      <c r="G119" s="213">
        <v>52965</v>
      </c>
      <c r="H119" s="205">
        <v>38000</v>
      </c>
      <c r="I119" s="213">
        <v>1179041</v>
      </c>
      <c r="J119" s="205">
        <v>1600000</v>
      </c>
      <c r="K119" s="213">
        <v>150000</v>
      </c>
      <c r="L119" s="205">
        <v>1600000</v>
      </c>
      <c r="M119" s="213">
        <v>7826872</v>
      </c>
      <c r="N119" s="205">
        <v>132703</v>
      </c>
      <c r="O119" s="213">
        <v>400000</v>
      </c>
      <c r="P119" s="205">
        <v>2980117</v>
      </c>
      <c r="Q119" s="214">
        <v>450000</v>
      </c>
      <c r="R119" s="205">
        <v>191275.85</v>
      </c>
      <c r="S119" s="214">
        <v>232235.51999999999</v>
      </c>
      <c r="T119" s="206">
        <v>144267.35</v>
      </c>
      <c r="U119" s="214">
        <v>128025.37</v>
      </c>
      <c r="V119" s="206">
        <v>2842435.7</v>
      </c>
      <c r="W119" s="214">
        <v>2440118.84</v>
      </c>
      <c r="X119" s="206">
        <v>19590.38</v>
      </c>
      <c r="Y119" s="214">
        <v>4604.3900000000003</v>
      </c>
      <c r="Z119" s="206">
        <v>113</v>
      </c>
      <c r="AA119" s="217">
        <v>107370.86</v>
      </c>
    </row>
    <row r="120" spans="1:27" s="10" customFormat="1" x14ac:dyDescent="0.2">
      <c r="A120" s="1"/>
      <c r="B120" s="25"/>
      <c r="C120" s="103"/>
      <c r="D120" s="104"/>
      <c r="E120" s="104"/>
      <c r="F120" s="104"/>
      <c r="G120" s="104"/>
      <c r="H120" s="104"/>
      <c r="I120" s="104"/>
      <c r="J120" s="104"/>
      <c r="K120" s="104"/>
      <c r="L120" s="104"/>
      <c r="M120" s="104"/>
      <c r="N120" s="104"/>
      <c r="O120" s="104"/>
      <c r="P120" s="104"/>
      <c r="Q120" s="104"/>
      <c r="R120" s="104"/>
      <c r="S120" s="104"/>
      <c r="T120" s="104"/>
      <c r="U120" s="104"/>
      <c r="V120" s="104"/>
      <c r="W120" s="104"/>
      <c r="X120" s="104"/>
      <c r="Y120" s="104"/>
      <c r="Z120" s="104"/>
      <c r="AA120" s="154"/>
    </row>
    <row r="121" spans="1:27" s="10" customFormat="1" x14ac:dyDescent="0.2">
      <c r="A121" s="1"/>
      <c r="B121" s="105" t="s">
        <v>144</v>
      </c>
      <c r="C121" s="108"/>
      <c r="D121" s="109"/>
      <c r="E121" s="109"/>
      <c r="F121" s="109"/>
      <c r="G121" s="109"/>
      <c r="H121" s="109"/>
      <c r="I121" s="109"/>
      <c r="J121" s="109"/>
      <c r="K121" s="109"/>
      <c r="L121" s="109"/>
      <c r="M121" s="109"/>
      <c r="N121" s="109"/>
      <c r="O121" s="109"/>
      <c r="P121" s="109"/>
      <c r="Q121" s="109"/>
      <c r="R121" s="109"/>
      <c r="S121" s="109"/>
      <c r="T121" s="109"/>
      <c r="U121" s="109"/>
      <c r="V121" s="109"/>
      <c r="W121" s="109"/>
      <c r="X121" s="109"/>
      <c r="Y121" s="109"/>
      <c r="Z121" s="109"/>
      <c r="AA121" s="155"/>
    </row>
    <row r="122" spans="1:27" s="10" customFormat="1" ht="25.5" x14ac:dyDescent="0.2">
      <c r="A122" s="1" t="s">
        <v>32</v>
      </c>
      <c r="B122" s="18" t="s">
        <v>95</v>
      </c>
      <c r="C122" s="106"/>
      <c r="D122" s="322">
        <f t="shared" ref="D122:AA122" si="25">D20</f>
        <v>10010000</v>
      </c>
      <c r="E122" s="323">
        <f t="shared" si="25"/>
        <v>10010000</v>
      </c>
      <c r="F122" s="322">
        <f t="shared" si="25"/>
        <v>10010000</v>
      </c>
      <c r="G122" s="323">
        <f t="shared" si="25"/>
        <v>10010000</v>
      </c>
      <c r="H122" s="322">
        <f t="shared" si="25"/>
        <v>10010000</v>
      </c>
      <c r="I122" s="323">
        <f t="shared" si="25"/>
        <v>10010000</v>
      </c>
      <c r="J122" s="322">
        <f t="shared" si="25"/>
        <v>10010000</v>
      </c>
      <c r="K122" s="323">
        <f t="shared" si="25"/>
        <v>10010000</v>
      </c>
      <c r="L122" s="322">
        <f t="shared" si="25"/>
        <v>10010000</v>
      </c>
      <c r="M122" s="323">
        <f t="shared" si="25"/>
        <v>10010000</v>
      </c>
      <c r="N122" s="322">
        <f t="shared" si="25"/>
        <v>10010000</v>
      </c>
      <c r="O122" s="323">
        <f t="shared" si="25"/>
        <v>10010000</v>
      </c>
      <c r="P122" s="322">
        <f t="shared" si="25"/>
        <v>10010000</v>
      </c>
      <c r="Q122" s="323">
        <f t="shared" si="25"/>
        <v>30350000</v>
      </c>
      <c r="R122" s="322">
        <f t="shared" si="25"/>
        <v>30350000</v>
      </c>
      <c r="S122" s="323">
        <f t="shared" si="25"/>
        <v>30350000</v>
      </c>
      <c r="T122" s="322">
        <f t="shared" si="25"/>
        <v>30350000</v>
      </c>
      <c r="U122" s="323">
        <f t="shared" si="25"/>
        <v>30350000</v>
      </c>
      <c r="V122" s="322">
        <f t="shared" si="25"/>
        <v>30350000</v>
      </c>
      <c r="W122" s="323">
        <f t="shared" si="25"/>
        <v>30350000</v>
      </c>
      <c r="X122" s="322">
        <f t="shared" si="25"/>
        <v>30350000</v>
      </c>
      <c r="Y122" s="323">
        <f t="shared" si="25"/>
        <v>30350000</v>
      </c>
      <c r="Z122" s="322">
        <f t="shared" si="25"/>
        <v>10010000</v>
      </c>
      <c r="AA122" s="324">
        <f t="shared" si="25"/>
        <v>50550000</v>
      </c>
    </row>
    <row r="123" spans="1:27" x14ac:dyDescent="0.2">
      <c r="A123" s="1" t="s">
        <v>33</v>
      </c>
      <c r="B123" s="18" t="s">
        <v>96</v>
      </c>
      <c r="C123" s="110"/>
      <c r="D123" s="325" t="str">
        <f t="shared" ref="D123:AA123" si="26">D21</f>
        <v>General Funds</v>
      </c>
      <c r="E123" s="326" t="str">
        <f t="shared" si="26"/>
        <v>General Funds</v>
      </c>
      <c r="F123" s="325" t="str">
        <f t="shared" si="26"/>
        <v>General Funds</v>
      </c>
      <c r="G123" s="326" t="str">
        <f t="shared" si="26"/>
        <v>General Funds</v>
      </c>
      <c r="H123" s="325" t="str">
        <f t="shared" si="26"/>
        <v>General Funds</v>
      </c>
      <c r="I123" s="326" t="str">
        <f t="shared" si="26"/>
        <v>General Funds</v>
      </c>
      <c r="J123" s="325" t="str">
        <f t="shared" si="26"/>
        <v>General Funds</v>
      </c>
      <c r="K123" s="326" t="str">
        <f t="shared" si="26"/>
        <v>General Funds</v>
      </c>
      <c r="L123" s="325" t="str">
        <f t="shared" si="26"/>
        <v>General Funds</v>
      </c>
      <c r="M123" s="326" t="str">
        <f t="shared" si="26"/>
        <v>General Funds</v>
      </c>
      <c r="N123" s="325" t="str">
        <f t="shared" si="26"/>
        <v>General Funds</v>
      </c>
      <c r="O123" s="326" t="str">
        <f t="shared" si="26"/>
        <v>General Funds</v>
      </c>
      <c r="P123" s="325" t="str">
        <f t="shared" si="26"/>
        <v>General Funds</v>
      </c>
      <c r="Q123" s="326" t="str">
        <f t="shared" si="26"/>
        <v>Operating Revenue</v>
      </c>
      <c r="R123" s="325" t="str">
        <f t="shared" si="26"/>
        <v>Operating Revenue</v>
      </c>
      <c r="S123" s="326" t="str">
        <f t="shared" si="26"/>
        <v>Operating Revenue</v>
      </c>
      <c r="T123" s="325" t="str">
        <f t="shared" si="26"/>
        <v>Operating Revenue</v>
      </c>
      <c r="U123" s="326" t="str">
        <f t="shared" si="26"/>
        <v>Operating Revenue</v>
      </c>
      <c r="V123" s="325" t="str">
        <f t="shared" si="26"/>
        <v>Operating Revenue</v>
      </c>
      <c r="W123" s="326" t="str">
        <f t="shared" si="26"/>
        <v>Operating Revenue</v>
      </c>
      <c r="X123" s="325" t="str">
        <f t="shared" si="26"/>
        <v>Operating Revenue</v>
      </c>
      <c r="Y123" s="326" t="str">
        <f t="shared" si="26"/>
        <v>Operating Revenue</v>
      </c>
      <c r="Z123" s="325" t="str">
        <f t="shared" si="26"/>
        <v>General Funds</v>
      </c>
      <c r="AA123" s="327" t="str">
        <f t="shared" si="26"/>
        <v>Federal</v>
      </c>
    </row>
    <row r="124" spans="1:27" x14ac:dyDescent="0.2">
      <c r="A124" s="1"/>
      <c r="B124" s="25"/>
      <c r="C124" s="111"/>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48"/>
    </row>
    <row r="125" spans="1:27" ht="25.5" x14ac:dyDescent="0.2">
      <c r="A125" s="1"/>
      <c r="B125" s="105" t="s">
        <v>129</v>
      </c>
      <c r="C125" s="108" t="s">
        <v>16</v>
      </c>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149"/>
    </row>
    <row r="126" spans="1:27" x14ac:dyDescent="0.2">
      <c r="A126" s="1" t="s">
        <v>148</v>
      </c>
      <c r="B126" s="18" t="s">
        <v>133</v>
      </c>
      <c r="C126" s="113">
        <f>SUM(D126:CA126)</f>
        <v>875853.16</v>
      </c>
      <c r="D126" s="191">
        <v>875853.16</v>
      </c>
      <c r="E126" s="115">
        <v>0</v>
      </c>
      <c r="F126" s="191">
        <v>0</v>
      </c>
      <c r="G126" s="115">
        <v>0</v>
      </c>
      <c r="H126" s="191">
        <v>0</v>
      </c>
      <c r="I126" s="115">
        <v>0</v>
      </c>
      <c r="J126" s="191">
        <v>0</v>
      </c>
      <c r="K126" s="115">
        <v>0</v>
      </c>
      <c r="L126" s="191">
        <v>0</v>
      </c>
      <c r="M126" s="115">
        <v>0</v>
      </c>
      <c r="N126" s="191">
        <v>0</v>
      </c>
      <c r="O126" s="115">
        <v>0</v>
      </c>
      <c r="P126" s="191">
        <v>0</v>
      </c>
      <c r="Q126" s="115">
        <v>0</v>
      </c>
      <c r="R126" s="191">
        <v>0</v>
      </c>
      <c r="S126" s="115">
        <v>0</v>
      </c>
      <c r="T126" s="202">
        <v>0</v>
      </c>
      <c r="U126" s="115">
        <v>0</v>
      </c>
      <c r="V126" s="202">
        <v>0</v>
      </c>
      <c r="W126" s="115">
        <v>0</v>
      </c>
      <c r="X126" s="202">
        <v>0</v>
      </c>
      <c r="Y126" s="115">
        <v>0</v>
      </c>
      <c r="Z126" s="202">
        <v>0</v>
      </c>
      <c r="AA126" s="157">
        <v>0</v>
      </c>
    </row>
    <row r="127" spans="1:27" x14ac:dyDescent="0.2">
      <c r="A127" s="1" t="s">
        <v>149</v>
      </c>
      <c r="B127" s="158" t="s">
        <v>134</v>
      </c>
      <c r="C127" s="73">
        <f>SUM(D127:CA127)</f>
        <v>58780.95</v>
      </c>
      <c r="D127" s="192">
        <v>58780.95</v>
      </c>
      <c r="E127" s="88">
        <v>0</v>
      </c>
      <c r="F127" s="192">
        <v>0</v>
      </c>
      <c r="G127" s="88">
        <v>0</v>
      </c>
      <c r="H127" s="192">
        <v>0</v>
      </c>
      <c r="I127" s="88">
        <v>0</v>
      </c>
      <c r="J127" s="192">
        <v>0</v>
      </c>
      <c r="K127" s="88">
        <v>0</v>
      </c>
      <c r="L127" s="192">
        <v>0</v>
      </c>
      <c r="M127" s="88">
        <v>0</v>
      </c>
      <c r="N127" s="192">
        <v>0</v>
      </c>
      <c r="O127" s="88">
        <v>0</v>
      </c>
      <c r="P127" s="192">
        <v>0</v>
      </c>
      <c r="Q127" s="88">
        <v>0</v>
      </c>
      <c r="R127" s="192">
        <v>0</v>
      </c>
      <c r="S127" s="88">
        <v>0</v>
      </c>
      <c r="T127" s="203">
        <v>0</v>
      </c>
      <c r="U127" s="88">
        <v>0</v>
      </c>
      <c r="V127" s="203">
        <v>0</v>
      </c>
      <c r="W127" s="88">
        <v>0</v>
      </c>
      <c r="X127" s="203">
        <v>0</v>
      </c>
      <c r="Y127" s="88">
        <v>0</v>
      </c>
      <c r="Z127" s="203">
        <v>0</v>
      </c>
      <c r="AA127" s="159">
        <v>0</v>
      </c>
    </row>
    <row r="128" spans="1:27" ht="13.5" thickBot="1" x14ac:dyDescent="0.25">
      <c r="A128" s="1" t="s">
        <v>34</v>
      </c>
      <c r="B128" s="160" t="s">
        <v>151</v>
      </c>
      <c r="C128" s="178">
        <f>SUM(D128:CA128)</f>
        <v>934634.11</v>
      </c>
      <c r="D128" s="207">
        <f>SUM(D126:D127)</f>
        <v>934634.11</v>
      </c>
      <c r="E128" s="215">
        <v>0</v>
      </c>
      <c r="F128" s="207">
        <v>0</v>
      </c>
      <c r="G128" s="215">
        <v>0</v>
      </c>
      <c r="H128" s="207">
        <v>0</v>
      </c>
      <c r="I128" s="215">
        <v>0</v>
      </c>
      <c r="J128" s="207">
        <v>0</v>
      </c>
      <c r="K128" s="215">
        <v>0</v>
      </c>
      <c r="L128" s="207">
        <v>0</v>
      </c>
      <c r="M128" s="215">
        <v>0</v>
      </c>
      <c r="N128" s="207">
        <v>0</v>
      </c>
      <c r="O128" s="215">
        <v>0</v>
      </c>
      <c r="P128" s="207">
        <v>0</v>
      </c>
      <c r="Q128" s="215">
        <v>0</v>
      </c>
      <c r="R128" s="207">
        <v>0</v>
      </c>
      <c r="S128" s="215">
        <v>0</v>
      </c>
      <c r="T128" s="208">
        <v>0</v>
      </c>
      <c r="U128" s="215">
        <v>0</v>
      </c>
      <c r="V128" s="208">
        <v>0</v>
      </c>
      <c r="W128" s="215">
        <v>0</v>
      </c>
      <c r="X128" s="208">
        <v>0</v>
      </c>
      <c r="Y128" s="215">
        <v>0</v>
      </c>
      <c r="Z128" s="208">
        <v>0</v>
      </c>
      <c r="AA128" s="216">
        <v>0</v>
      </c>
    </row>
    <row r="129" spans="1:27" x14ac:dyDescent="0.2">
      <c r="A129" s="1"/>
      <c r="B129" s="3"/>
      <c r="C129" s="37"/>
      <c r="D129" s="19"/>
      <c r="E129" s="20"/>
      <c r="F129" s="20"/>
      <c r="G129" s="20"/>
      <c r="H129" s="20"/>
      <c r="I129" s="20"/>
      <c r="J129" s="20"/>
      <c r="K129" s="20"/>
      <c r="L129" s="20"/>
      <c r="M129" s="20"/>
      <c r="N129" s="20"/>
      <c r="O129" s="20"/>
      <c r="P129" s="20"/>
      <c r="Q129" s="21"/>
      <c r="R129" s="20"/>
      <c r="S129" s="21"/>
      <c r="T129" s="21"/>
      <c r="U129" s="21"/>
      <c r="V129" s="21"/>
      <c r="W129" s="21"/>
      <c r="X129" s="21"/>
      <c r="Y129" s="21"/>
      <c r="Z129" s="21"/>
      <c r="AA129" s="21"/>
    </row>
    <row r="130" spans="1:27" ht="13.5" thickBot="1" x14ac:dyDescent="0.25">
      <c r="A130" s="1"/>
      <c r="B130" s="59" t="s">
        <v>118</v>
      </c>
      <c r="C130" s="37"/>
      <c r="D130" s="19"/>
      <c r="E130" s="20"/>
      <c r="F130" s="20"/>
      <c r="G130" s="20"/>
      <c r="H130" s="20"/>
      <c r="I130" s="20"/>
      <c r="J130" s="20"/>
      <c r="K130" s="20"/>
      <c r="L130" s="20"/>
      <c r="M130" s="20"/>
      <c r="N130" s="20"/>
      <c r="O130" s="20"/>
      <c r="P130" s="20"/>
      <c r="Q130" s="21"/>
      <c r="R130" s="20"/>
      <c r="S130" s="21"/>
      <c r="T130" s="21"/>
      <c r="U130" s="21"/>
      <c r="V130" s="21"/>
      <c r="W130" s="21"/>
      <c r="X130" s="21"/>
      <c r="Y130" s="21"/>
      <c r="Z130" s="21"/>
      <c r="AA130" s="21"/>
    </row>
    <row r="131" spans="1:27" x14ac:dyDescent="0.2">
      <c r="A131" s="1"/>
      <c r="B131" s="145" t="str">
        <f>B30</f>
        <v>General Appropriations Act Programs</v>
      </c>
      <c r="C131" s="146"/>
      <c r="D131" s="99"/>
      <c r="E131" s="32"/>
      <c r="F131" s="32"/>
      <c r="G131" s="32"/>
      <c r="H131" s="32"/>
      <c r="I131" s="32"/>
      <c r="J131" s="32"/>
      <c r="K131" s="32"/>
      <c r="L131" s="32"/>
      <c r="M131" s="32"/>
      <c r="N131" s="32"/>
      <c r="O131" s="32"/>
      <c r="P131" s="32"/>
      <c r="Q131" s="33"/>
      <c r="R131" s="32"/>
      <c r="S131" s="33"/>
      <c r="T131" s="33"/>
      <c r="U131" s="33"/>
      <c r="V131" s="33"/>
      <c r="W131" s="33"/>
      <c r="X131" s="33"/>
      <c r="Y131" s="33"/>
      <c r="Z131" s="33"/>
      <c r="AA131" s="147"/>
    </row>
    <row r="132" spans="1:27" ht="38.25" x14ac:dyDescent="0.2">
      <c r="A132" s="1" t="s">
        <v>35</v>
      </c>
      <c r="B132" s="18" t="str">
        <f>B31</f>
        <v>State Funded Program #</v>
      </c>
      <c r="C132" s="87"/>
      <c r="D132" s="314" t="str">
        <f t="shared" ref="D132:AA132" si="27">D31</f>
        <v xml:space="preserve">0100.010000.000; 0501.010000.000; 9500.050000.000 </v>
      </c>
      <c r="E132" s="315" t="str">
        <f t="shared" si="27"/>
        <v>0500.030000X000</v>
      </c>
      <c r="F132" s="314" t="str">
        <f t="shared" si="27"/>
        <v>0500.100000X000</v>
      </c>
      <c r="G132" s="315" t="str">
        <f t="shared" si="27"/>
        <v>0500.150000X000</v>
      </c>
      <c r="H132" s="314" t="str">
        <f t="shared" si="27"/>
        <v>0500.170000X000</v>
      </c>
      <c r="I132" s="315" t="str">
        <f t="shared" si="27"/>
        <v>0500.340000X000</v>
      </c>
      <c r="J132" s="314" t="str">
        <f t="shared" si="27"/>
        <v>0500.500000X000</v>
      </c>
      <c r="K132" s="315" t="str">
        <f t="shared" si="27"/>
        <v>0500.550000X000</v>
      </c>
      <c r="L132" s="314" t="str">
        <f t="shared" si="27"/>
        <v>0500.680000X000</v>
      </c>
      <c r="M132" s="315" t="str">
        <f t="shared" si="27"/>
        <v>0500.690000X000</v>
      </c>
      <c r="N132" s="314" t="str">
        <f t="shared" si="27"/>
        <v>0500.800000X000</v>
      </c>
      <c r="O132" s="315" t="str">
        <f t="shared" si="27"/>
        <v>0500.810000X000</v>
      </c>
      <c r="P132" s="314" t="str">
        <f t="shared" si="27"/>
        <v>0500.820000X000</v>
      </c>
      <c r="Q132" s="315" t="str">
        <f t="shared" si="27"/>
        <v>0500.250000X000</v>
      </c>
      <c r="R132" s="314" t="str">
        <f t="shared" si="27"/>
        <v>0500.350000X000</v>
      </c>
      <c r="S132" s="315" t="str">
        <f t="shared" si="27"/>
        <v>0500.360000X000</v>
      </c>
      <c r="T132" s="314" t="str">
        <f t="shared" si="27"/>
        <v>0500.370000X000</v>
      </c>
      <c r="U132" s="315" t="str">
        <f t="shared" si="27"/>
        <v>0500.250000X000</v>
      </c>
      <c r="V132" s="314" t="str">
        <f t="shared" si="27"/>
        <v>0500.300000X000</v>
      </c>
      <c r="W132" s="315" t="str">
        <f t="shared" si="27"/>
        <v>0500.200000X000</v>
      </c>
      <c r="X132" s="314" t="str">
        <f t="shared" si="27"/>
        <v>0500.660000X000</v>
      </c>
      <c r="Y132" s="315" t="str">
        <f t="shared" si="27"/>
        <v>0500.670000X000</v>
      </c>
      <c r="Z132" s="314" t="str">
        <f t="shared" si="27"/>
        <v>0100.010000.000</v>
      </c>
      <c r="AA132" s="316" t="str">
        <f t="shared" si="27"/>
        <v>0100.010000.000</v>
      </c>
    </row>
    <row r="133" spans="1:27" ht="38.25" x14ac:dyDescent="0.2">
      <c r="A133" s="1" t="s">
        <v>36</v>
      </c>
      <c r="B133" s="18" t="str">
        <f>B32</f>
        <v>State Funded Program Description in the General Appropriations Act</v>
      </c>
      <c r="C133" s="116"/>
      <c r="D133" s="339" t="str">
        <f t="shared" ref="D133:AA133" si="28">D32</f>
        <v>I. Administration; II. Offices of Circuit Solicitors, III. Employee Benefits</v>
      </c>
      <c r="E133" s="340" t="str">
        <f t="shared" si="28"/>
        <v>II. Offices of Circuit Solicitors</v>
      </c>
      <c r="F133" s="339" t="str">
        <f t="shared" si="28"/>
        <v>II. Offices of Circuit Solicitors</v>
      </c>
      <c r="G133" s="340" t="str">
        <f t="shared" si="28"/>
        <v>II. Offices of Circuit Solicitors</v>
      </c>
      <c r="H133" s="339" t="str">
        <f t="shared" si="28"/>
        <v>II. Offices of Circuit Solicitors</v>
      </c>
      <c r="I133" s="340" t="str">
        <f t="shared" si="28"/>
        <v>II. Offices of Circuit Solicitors</v>
      </c>
      <c r="J133" s="339" t="str">
        <f t="shared" si="28"/>
        <v>II. Offices of Circuit Solicitors</v>
      </c>
      <c r="K133" s="340" t="str">
        <f t="shared" si="28"/>
        <v>II. Offices of Circuit Solicitors</v>
      </c>
      <c r="L133" s="339" t="str">
        <f t="shared" si="28"/>
        <v>II. Offices of Circuit Solicitors</v>
      </c>
      <c r="M133" s="340" t="str">
        <f t="shared" si="28"/>
        <v>II. Offices of Circuit Solicitors</v>
      </c>
      <c r="N133" s="339" t="str">
        <f t="shared" si="28"/>
        <v>II. Offices of Circuit Solicitors</v>
      </c>
      <c r="O133" s="340" t="str">
        <f t="shared" si="28"/>
        <v>II. Offices of Circuit Solicitors</v>
      </c>
      <c r="P133" s="339" t="str">
        <f t="shared" si="28"/>
        <v>II. Offices of Circuit Solicitors</v>
      </c>
      <c r="Q133" s="340" t="str">
        <f t="shared" si="28"/>
        <v xml:space="preserve">II. Offices of Circuit Solicitors </v>
      </c>
      <c r="R133" s="339" t="str">
        <f t="shared" si="28"/>
        <v>II. Offices of Circuit Solicitors</v>
      </c>
      <c r="S133" s="340" t="str">
        <f t="shared" si="28"/>
        <v>II. Offices of Circuit Solicitors</v>
      </c>
      <c r="T133" s="339" t="str">
        <f t="shared" si="28"/>
        <v>II. Offices of Circuit Solicitors</v>
      </c>
      <c r="U133" s="340" t="str">
        <f t="shared" si="28"/>
        <v>II. Offices of Circuit Solicitors</v>
      </c>
      <c r="V133" s="339" t="str">
        <f t="shared" si="28"/>
        <v>II. Offices of Circuit Solicitors</v>
      </c>
      <c r="W133" s="340" t="str">
        <f t="shared" si="28"/>
        <v>II. Offices of Circuit Solicitors</v>
      </c>
      <c r="X133" s="339" t="str">
        <f t="shared" si="28"/>
        <v>II. Offices of Circuit Solicitors</v>
      </c>
      <c r="Y133" s="340" t="str">
        <f t="shared" si="28"/>
        <v>II. Offices of Circuit Solicitors</v>
      </c>
      <c r="Z133" s="339" t="str">
        <f t="shared" si="28"/>
        <v>I. Administration</v>
      </c>
      <c r="AA133" s="341" t="str">
        <f t="shared" si="28"/>
        <v xml:space="preserve">I. Administration, III. Employee Benefits </v>
      </c>
    </row>
    <row r="134" spans="1:27" x14ac:dyDescent="0.2">
      <c r="A134" s="1"/>
      <c r="B134" s="25"/>
      <c r="C134" s="111"/>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c r="AA134" s="148"/>
    </row>
    <row r="135" spans="1:27" x14ac:dyDescent="0.2">
      <c r="A135" s="1"/>
      <c r="B135" s="117" t="str">
        <f>B34</f>
        <v>Amounts Appropriated and Authorized (i.e. allowed to spend)</v>
      </c>
      <c r="C135" s="108" t="s">
        <v>16</v>
      </c>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149"/>
    </row>
    <row r="136" spans="1:27" ht="25.5" x14ac:dyDescent="0.2">
      <c r="A136" s="1" t="s">
        <v>37</v>
      </c>
      <c r="B136" s="85" t="s">
        <v>17</v>
      </c>
      <c r="C136" s="113">
        <f>SUM(D136:BZ136)</f>
        <v>934634.11</v>
      </c>
      <c r="D136" s="191">
        <v>934634.11</v>
      </c>
      <c r="E136" s="114">
        <v>0</v>
      </c>
      <c r="F136" s="191">
        <v>0</v>
      </c>
      <c r="G136" s="114">
        <v>0</v>
      </c>
      <c r="H136" s="191">
        <v>0</v>
      </c>
      <c r="I136" s="114">
        <v>0</v>
      </c>
      <c r="J136" s="191">
        <v>0</v>
      </c>
      <c r="K136" s="114">
        <v>0</v>
      </c>
      <c r="L136" s="191">
        <v>0</v>
      </c>
      <c r="M136" s="114">
        <v>0</v>
      </c>
      <c r="N136" s="191">
        <v>0</v>
      </c>
      <c r="O136" s="114">
        <v>0</v>
      </c>
      <c r="P136" s="191">
        <v>0</v>
      </c>
      <c r="Q136" s="114">
        <v>0</v>
      </c>
      <c r="R136" s="191">
        <v>0</v>
      </c>
      <c r="S136" s="114">
        <v>0</v>
      </c>
      <c r="T136" s="191">
        <v>0</v>
      </c>
      <c r="U136" s="114">
        <v>0</v>
      </c>
      <c r="V136" s="191">
        <v>0</v>
      </c>
      <c r="W136" s="114">
        <v>0</v>
      </c>
      <c r="X136" s="191">
        <v>0</v>
      </c>
      <c r="Y136" s="114">
        <v>0</v>
      </c>
      <c r="Z136" s="191">
        <v>0</v>
      </c>
      <c r="AA136" s="150">
        <v>0</v>
      </c>
    </row>
    <row r="137" spans="1:27" x14ac:dyDescent="0.2">
      <c r="A137" s="1" t="s">
        <v>38</v>
      </c>
      <c r="B137" s="85" t="s">
        <v>352</v>
      </c>
      <c r="C137" s="82">
        <f>SUM(D137:BZ137)</f>
        <v>35855125</v>
      </c>
      <c r="D137" s="192">
        <v>5361406</v>
      </c>
      <c r="E137" s="84">
        <v>5872002</v>
      </c>
      <c r="F137" s="194">
        <v>56436</v>
      </c>
      <c r="G137" s="84">
        <v>52965</v>
      </c>
      <c r="H137" s="194">
        <v>38000</v>
      </c>
      <c r="I137" s="84">
        <v>1179041</v>
      </c>
      <c r="J137" s="194">
        <v>1600000</v>
      </c>
      <c r="K137" s="84">
        <v>150000</v>
      </c>
      <c r="L137" s="194">
        <v>1600000</v>
      </c>
      <c r="M137" s="84">
        <v>7826872</v>
      </c>
      <c r="N137" s="194">
        <v>132703</v>
      </c>
      <c r="O137" s="84">
        <v>400000</v>
      </c>
      <c r="P137" s="194">
        <v>2980117</v>
      </c>
      <c r="Q137" s="84">
        <v>450000</v>
      </c>
      <c r="R137" s="194">
        <v>300000</v>
      </c>
      <c r="S137" s="84">
        <v>225000</v>
      </c>
      <c r="T137" s="194">
        <v>200000</v>
      </c>
      <c r="U137" s="84">
        <v>175000</v>
      </c>
      <c r="V137" s="194">
        <v>4000000</v>
      </c>
      <c r="W137" s="84">
        <v>2800000</v>
      </c>
      <c r="X137" s="194">
        <v>50000</v>
      </c>
      <c r="Y137" s="84">
        <v>50000</v>
      </c>
      <c r="Z137" s="194">
        <v>0</v>
      </c>
      <c r="AA137" s="144">
        <v>355583</v>
      </c>
    </row>
    <row r="138" spans="1:27" x14ac:dyDescent="0.2">
      <c r="A138" s="1" t="s">
        <v>39</v>
      </c>
      <c r="B138" s="83" t="s">
        <v>135</v>
      </c>
      <c r="C138" s="82">
        <f>SUM(D138:BZ138)</f>
        <v>36789759.109999999</v>
      </c>
      <c r="D138" s="192">
        <f t="shared" ref="D138:AA138" si="29">SUM(D136:D137)</f>
        <v>6296040.1100000003</v>
      </c>
      <c r="E138" s="72">
        <f t="shared" si="29"/>
        <v>5872002</v>
      </c>
      <c r="F138" s="192">
        <f t="shared" si="29"/>
        <v>56436</v>
      </c>
      <c r="G138" s="72">
        <f t="shared" si="29"/>
        <v>52965</v>
      </c>
      <c r="H138" s="192">
        <f t="shared" si="29"/>
        <v>38000</v>
      </c>
      <c r="I138" s="72">
        <f t="shared" si="29"/>
        <v>1179041</v>
      </c>
      <c r="J138" s="192">
        <f t="shared" si="29"/>
        <v>1600000</v>
      </c>
      <c r="K138" s="72">
        <f t="shared" si="29"/>
        <v>150000</v>
      </c>
      <c r="L138" s="192">
        <f t="shared" si="29"/>
        <v>1600000</v>
      </c>
      <c r="M138" s="72">
        <f t="shared" si="29"/>
        <v>7826872</v>
      </c>
      <c r="N138" s="192">
        <f t="shared" si="29"/>
        <v>132703</v>
      </c>
      <c r="O138" s="72">
        <f t="shared" si="29"/>
        <v>400000</v>
      </c>
      <c r="P138" s="192">
        <f t="shared" si="29"/>
        <v>2980117</v>
      </c>
      <c r="Q138" s="72">
        <f t="shared" si="29"/>
        <v>450000</v>
      </c>
      <c r="R138" s="192">
        <f t="shared" si="29"/>
        <v>300000</v>
      </c>
      <c r="S138" s="72">
        <f t="shared" si="29"/>
        <v>225000</v>
      </c>
      <c r="T138" s="192">
        <f t="shared" si="29"/>
        <v>200000</v>
      </c>
      <c r="U138" s="72">
        <f t="shared" si="29"/>
        <v>175000</v>
      </c>
      <c r="V138" s="192">
        <f t="shared" si="29"/>
        <v>4000000</v>
      </c>
      <c r="W138" s="72">
        <f t="shared" si="29"/>
        <v>2800000</v>
      </c>
      <c r="X138" s="192">
        <f t="shared" si="29"/>
        <v>50000</v>
      </c>
      <c r="Y138" s="72">
        <f t="shared" si="29"/>
        <v>50000</v>
      </c>
      <c r="Z138" s="192">
        <f t="shared" si="29"/>
        <v>0</v>
      </c>
      <c r="AA138" s="131">
        <f t="shared" si="29"/>
        <v>355583</v>
      </c>
    </row>
    <row r="139" spans="1:27" x14ac:dyDescent="0.2">
      <c r="A139" s="1" t="s">
        <v>40</v>
      </c>
      <c r="B139" s="81" t="s">
        <v>353</v>
      </c>
      <c r="C139" s="29">
        <f>SUM(D139:BZ139)</f>
        <v>19097</v>
      </c>
      <c r="D139" s="192">
        <v>19097</v>
      </c>
      <c r="E139" s="84">
        <v>0</v>
      </c>
      <c r="F139" s="194">
        <v>0</v>
      </c>
      <c r="G139" s="84">
        <v>0</v>
      </c>
      <c r="H139" s="194">
        <v>0</v>
      </c>
      <c r="I139" s="84">
        <v>0</v>
      </c>
      <c r="J139" s="194">
        <v>0</v>
      </c>
      <c r="K139" s="84">
        <v>0</v>
      </c>
      <c r="L139" s="194">
        <v>0</v>
      </c>
      <c r="M139" s="84">
        <v>0</v>
      </c>
      <c r="N139" s="194">
        <v>0</v>
      </c>
      <c r="O139" s="84">
        <v>0</v>
      </c>
      <c r="P139" s="194">
        <v>0</v>
      </c>
      <c r="Q139" s="84">
        <v>0</v>
      </c>
      <c r="R139" s="194">
        <v>0</v>
      </c>
      <c r="S139" s="84">
        <v>0</v>
      </c>
      <c r="T139" s="194">
        <v>0</v>
      </c>
      <c r="U139" s="84">
        <v>0</v>
      </c>
      <c r="V139" s="194">
        <v>0</v>
      </c>
      <c r="W139" s="84">
        <v>0</v>
      </c>
      <c r="X139" s="194">
        <v>0</v>
      </c>
      <c r="Y139" s="84">
        <v>0</v>
      </c>
      <c r="Z139" s="194">
        <v>0</v>
      </c>
      <c r="AA139" s="144">
        <v>0</v>
      </c>
    </row>
    <row r="140" spans="1:27" x14ac:dyDescent="0.2">
      <c r="A140" s="1" t="s">
        <v>41</v>
      </c>
      <c r="B140" s="77" t="s">
        <v>136</v>
      </c>
      <c r="C140" s="284">
        <f>SUM(D140:BZ140)</f>
        <v>36808856.109999999</v>
      </c>
      <c r="D140" s="192">
        <f t="shared" ref="D140:AA140" si="30">SUM(D138:D139)</f>
        <v>6315137.1100000003</v>
      </c>
      <c r="E140" s="84">
        <f t="shared" si="30"/>
        <v>5872002</v>
      </c>
      <c r="F140" s="194">
        <f t="shared" si="30"/>
        <v>56436</v>
      </c>
      <c r="G140" s="84">
        <f t="shared" si="30"/>
        <v>52965</v>
      </c>
      <c r="H140" s="194">
        <f t="shared" si="30"/>
        <v>38000</v>
      </c>
      <c r="I140" s="84">
        <f t="shared" si="30"/>
        <v>1179041</v>
      </c>
      <c r="J140" s="194">
        <f t="shared" si="30"/>
        <v>1600000</v>
      </c>
      <c r="K140" s="84">
        <f t="shared" si="30"/>
        <v>150000</v>
      </c>
      <c r="L140" s="194">
        <f t="shared" si="30"/>
        <v>1600000</v>
      </c>
      <c r="M140" s="84">
        <f t="shared" si="30"/>
        <v>7826872</v>
      </c>
      <c r="N140" s="194">
        <f t="shared" si="30"/>
        <v>132703</v>
      </c>
      <c r="O140" s="84">
        <f t="shared" si="30"/>
        <v>400000</v>
      </c>
      <c r="P140" s="194">
        <f t="shared" si="30"/>
        <v>2980117</v>
      </c>
      <c r="Q140" s="84">
        <f t="shared" si="30"/>
        <v>450000</v>
      </c>
      <c r="R140" s="194">
        <f t="shared" si="30"/>
        <v>300000</v>
      </c>
      <c r="S140" s="84">
        <f t="shared" si="30"/>
        <v>225000</v>
      </c>
      <c r="T140" s="194">
        <f t="shared" si="30"/>
        <v>200000</v>
      </c>
      <c r="U140" s="84">
        <f t="shared" si="30"/>
        <v>175000</v>
      </c>
      <c r="V140" s="194">
        <f t="shared" si="30"/>
        <v>4000000</v>
      </c>
      <c r="W140" s="84">
        <f t="shared" si="30"/>
        <v>2800000</v>
      </c>
      <c r="X140" s="194">
        <f t="shared" si="30"/>
        <v>50000</v>
      </c>
      <c r="Y140" s="84">
        <f t="shared" si="30"/>
        <v>50000</v>
      </c>
      <c r="Z140" s="194">
        <f t="shared" si="30"/>
        <v>0</v>
      </c>
      <c r="AA140" s="144">
        <f t="shared" si="30"/>
        <v>355583</v>
      </c>
    </row>
    <row r="141" spans="1:27" s="100" customFormat="1" ht="153.75" thickBot="1" x14ac:dyDescent="0.25">
      <c r="A141" s="1"/>
      <c r="B141" s="264" t="s">
        <v>246</v>
      </c>
      <c r="C141" s="265"/>
      <c r="D141" s="269" t="s">
        <v>245</v>
      </c>
      <c r="E141" s="266"/>
      <c r="F141" s="267"/>
      <c r="G141" s="266"/>
      <c r="H141" s="267"/>
      <c r="I141" s="266"/>
      <c r="J141" s="267"/>
      <c r="K141" s="266"/>
      <c r="L141" s="267"/>
      <c r="M141" s="266"/>
      <c r="N141" s="267"/>
      <c r="O141" s="266"/>
      <c r="P141" s="267"/>
      <c r="Q141" s="270" t="s">
        <v>347</v>
      </c>
      <c r="R141" s="271" t="s">
        <v>346</v>
      </c>
      <c r="S141" s="272" t="s">
        <v>345</v>
      </c>
      <c r="T141" s="271" t="s">
        <v>344</v>
      </c>
      <c r="U141" s="272" t="s">
        <v>344</v>
      </c>
      <c r="V141" s="269" t="s">
        <v>244</v>
      </c>
      <c r="W141" s="273" t="s">
        <v>243</v>
      </c>
      <c r="X141" s="269" t="s">
        <v>242</v>
      </c>
      <c r="Y141" s="273" t="s">
        <v>242</v>
      </c>
      <c r="Z141" s="267"/>
      <c r="AA141" s="268"/>
    </row>
    <row r="142" spans="1:27" x14ac:dyDescent="0.2">
      <c r="A142" s="1"/>
      <c r="B142" s="22"/>
      <c r="C142" s="37"/>
      <c r="D142" s="34"/>
      <c r="E142" s="6"/>
      <c r="F142" s="6"/>
      <c r="G142" s="6"/>
      <c r="H142" s="6"/>
      <c r="I142" s="6"/>
      <c r="J142" s="6"/>
      <c r="K142" s="6"/>
      <c r="L142" s="6"/>
      <c r="M142" s="6"/>
      <c r="N142" s="6"/>
      <c r="O142" s="6"/>
      <c r="P142" s="6"/>
      <c r="Q142" s="204"/>
      <c r="R142" s="70"/>
      <c r="S142" s="70"/>
      <c r="T142" s="70"/>
      <c r="U142" s="70"/>
      <c r="V142" s="34"/>
      <c r="W142" s="34"/>
      <c r="X142" s="34"/>
      <c r="Y142" s="34"/>
      <c r="Z142" s="6"/>
      <c r="AA142" s="6"/>
    </row>
    <row r="143" spans="1:27" ht="13.5" thickBot="1" x14ac:dyDescent="0.25">
      <c r="A143" s="1"/>
      <c r="B143" s="59" t="s">
        <v>119</v>
      </c>
      <c r="C143" s="37"/>
      <c r="D143" s="7"/>
      <c r="E143" s="6"/>
      <c r="F143" s="6"/>
      <c r="G143" s="6"/>
      <c r="H143" s="6"/>
      <c r="I143" s="6"/>
      <c r="J143" s="6"/>
      <c r="K143" s="6"/>
      <c r="L143" s="6"/>
      <c r="M143" s="6"/>
      <c r="N143" s="6"/>
      <c r="O143" s="6"/>
      <c r="P143" s="6"/>
      <c r="Q143" s="6"/>
      <c r="R143" s="6"/>
      <c r="S143" s="6"/>
      <c r="T143" s="6"/>
      <c r="U143" s="6"/>
      <c r="V143" s="6"/>
      <c r="W143" s="6"/>
      <c r="X143" s="6"/>
      <c r="Y143" s="6"/>
      <c r="Z143" s="6"/>
      <c r="AA143" s="6"/>
    </row>
    <row r="144" spans="1:27" x14ac:dyDescent="0.2">
      <c r="A144" s="1"/>
      <c r="B144" s="126" t="s">
        <v>26</v>
      </c>
      <c r="C144" s="146"/>
      <c r="D144" s="128"/>
      <c r="E144" s="128"/>
      <c r="F144" s="128"/>
      <c r="G144" s="128"/>
      <c r="H144" s="128"/>
      <c r="I144" s="128"/>
      <c r="J144" s="128"/>
      <c r="K144" s="128"/>
      <c r="L144" s="128"/>
      <c r="M144" s="128"/>
      <c r="N144" s="128"/>
      <c r="O144" s="128"/>
      <c r="P144" s="128"/>
      <c r="Q144" s="128"/>
      <c r="R144" s="128"/>
      <c r="S144" s="128"/>
      <c r="T144" s="128"/>
      <c r="U144" s="128"/>
      <c r="V144" s="128"/>
      <c r="W144" s="128"/>
      <c r="X144" s="128"/>
      <c r="Y144" s="128"/>
      <c r="Z144" s="128"/>
      <c r="AA144" s="129"/>
    </row>
    <row r="145" spans="1:28" x14ac:dyDescent="0.2">
      <c r="A145" s="44" t="s">
        <v>42</v>
      </c>
      <c r="B145" s="80" t="s">
        <v>22</v>
      </c>
      <c r="C145" s="161"/>
      <c r="D145" s="342" t="str">
        <f t="shared" ref="D145:AA145" si="31">D45</f>
        <v>SCEIS</v>
      </c>
      <c r="E145" s="343" t="str">
        <f t="shared" si="31"/>
        <v>SCEIS</v>
      </c>
      <c r="F145" s="342" t="str">
        <f t="shared" si="31"/>
        <v>SCEIS</v>
      </c>
      <c r="G145" s="343" t="str">
        <f t="shared" si="31"/>
        <v>SCEIS</v>
      </c>
      <c r="H145" s="342" t="str">
        <f t="shared" si="31"/>
        <v>SCEIS</v>
      </c>
      <c r="I145" s="343" t="str">
        <f t="shared" si="31"/>
        <v>SCEIS</v>
      </c>
      <c r="J145" s="342" t="str">
        <f t="shared" si="31"/>
        <v>SCEIS</v>
      </c>
      <c r="K145" s="343" t="str">
        <f t="shared" si="31"/>
        <v>SCEIS</v>
      </c>
      <c r="L145" s="342" t="str">
        <f t="shared" si="31"/>
        <v>SCEIS</v>
      </c>
      <c r="M145" s="343" t="str">
        <f t="shared" si="31"/>
        <v>SCEIS</v>
      </c>
      <c r="N145" s="342" t="str">
        <f t="shared" si="31"/>
        <v>SCEIS</v>
      </c>
      <c r="O145" s="343" t="str">
        <f t="shared" si="31"/>
        <v>SCEIS</v>
      </c>
      <c r="P145" s="342" t="str">
        <f t="shared" si="31"/>
        <v>SCEIS</v>
      </c>
      <c r="Q145" s="343" t="str">
        <f t="shared" si="31"/>
        <v>SCEIS</v>
      </c>
      <c r="R145" s="342" t="str">
        <f t="shared" si="31"/>
        <v>SCEIS</v>
      </c>
      <c r="S145" s="343" t="str">
        <f t="shared" si="31"/>
        <v>SCEIS</v>
      </c>
      <c r="T145" s="342" t="str">
        <f t="shared" si="31"/>
        <v>SCEIS</v>
      </c>
      <c r="U145" s="343" t="str">
        <f t="shared" si="31"/>
        <v>SCEIS</v>
      </c>
      <c r="V145" s="342" t="str">
        <f t="shared" si="31"/>
        <v>SCEIS</v>
      </c>
      <c r="W145" s="343" t="str">
        <f t="shared" si="31"/>
        <v>SCEIS</v>
      </c>
      <c r="X145" s="342" t="str">
        <f t="shared" si="31"/>
        <v>SCEIS</v>
      </c>
      <c r="Y145" s="343" t="str">
        <f t="shared" si="31"/>
        <v>SCEIS</v>
      </c>
      <c r="Z145" s="342" t="str">
        <f t="shared" si="31"/>
        <v>SCEIS</v>
      </c>
      <c r="AA145" s="344" t="str">
        <f t="shared" si="31"/>
        <v>SCEIS</v>
      </c>
    </row>
    <row r="146" spans="1:28" x14ac:dyDescent="0.2">
      <c r="A146" s="24"/>
      <c r="B146" s="123"/>
      <c r="C146" s="119"/>
      <c r="D146" s="345"/>
      <c r="E146" s="346"/>
      <c r="F146" s="346"/>
      <c r="G146" s="346"/>
      <c r="H146" s="346"/>
      <c r="I146" s="346"/>
      <c r="J146" s="346"/>
      <c r="K146" s="346"/>
      <c r="L146" s="346"/>
      <c r="M146" s="346"/>
      <c r="N146" s="346"/>
      <c r="O146" s="346"/>
      <c r="P146" s="346"/>
      <c r="Q146" s="346"/>
      <c r="R146" s="346"/>
      <c r="S146" s="346"/>
      <c r="T146" s="346"/>
      <c r="U146" s="346"/>
      <c r="V146" s="346"/>
      <c r="W146" s="346"/>
      <c r="X146" s="346"/>
      <c r="Y146" s="346"/>
      <c r="Z146" s="346"/>
      <c r="AA146" s="347"/>
    </row>
    <row r="147" spans="1:28" x14ac:dyDescent="0.2">
      <c r="A147" s="24"/>
      <c r="B147" s="124" t="s">
        <v>105</v>
      </c>
      <c r="C147" s="108" t="s">
        <v>16</v>
      </c>
      <c r="D147" s="122"/>
      <c r="E147" s="122"/>
      <c r="F147" s="122"/>
      <c r="G147" s="122"/>
      <c r="H147" s="122"/>
      <c r="I147" s="122"/>
      <c r="J147" s="122"/>
      <c r="K147" s="122"/>
      <c r="L147" s="122"/>
      <c r="M147" s="122"/>
      <c r="N147" s="122"/>
      <c r="O147" s="122"/>
      <c r="P147" s="122"/>
      <c r="Q147" s="122"/>
      <c r="R147" s="122"/>
      <c r="S147" s="122"/>
      <c r="T147" s="122"/>
      <c r="U147" s="122"/>
      <c r="V147" s="122"/>
      <c r="W147" s="122"/>
      <c r="X147" s="122"/>
      <c r="Y147" s="122"/>
      <c r="Z147" s="122"/>
      <c r="AA147" s="138"/>
    </row>
    <row r="148" spans="1:28" ht="38.25" x14ac:dyDescent="0.2">
      <c r="A148" s="24" t="s">
        <v>43</v>
      </c>
      <c r="B148" s="18" t="s">
        <v>97</v>
      </c>
      <c r="C148" s="121"/>
      <c r="D148" s="311" t="str">
        <f t="shared" ref="D148:AA148" si="32">D111</f>
        <v>General Fund Appropriations</v>
      </c>
      <c r="E148" s="312" t="str">
        <f t="shared" si="32"/>
        <v>Judicial Circuit State Support</v>
      </c>
      <c r="F148" s="311" t="str">
        <f t="shared" si="32"/>
        <v>Richland County Drug Court</v>
      </c>
      <c r="G148" s="312" t="str">
        <f t="shared" si="32"/>
        <v>Kershaw County Drug Court</v>
      </c>
      <c r="H148" s="311" t="str">
        <f t="shared" si="32"/>
        <v>Saluda County Drug Court</v>
      </c>
      <c r="I148" s="312" t="str">
        <f t="shared" si="32"/>
        <v>DUI Prosecution</v>
      </c>
      <c r="J148" s="311" t="str">
        <f t="shared" si="32"/>
        <v>Criminal Domestic Violence Prosecutor</v>
      </c>
      <c r="K148" s="312" t="str">
        <f t="shared" si="32"/>
        <v>12th Judicial Circuit Drug Court</v>
      </c>
      <c r="L148" s="311" t="str">
        <f t="shared" si="32"/>
        <v>Violent Crime Prosecution</v>
      </c>
      <c r="M148" s="312" t="str">
        <f t="shared" si="32"/>
        <v>Caseload Equalization Funding</v>
      </c>
      <c r="N148" s="311" t="str">
        <f t="shared" si="32"/>
        <v>Victim's Assistance Program</v>
      </c>
      <c r="O148" s="312" t="str">
        <f t="shared" si="32"/>
        <v xml:space="preserve">SC Centers for Fathers and Families </v>
      </c>
      <c r="P148" s="311" t="str">
        <f t="shared" si="32"/>
        <v>Summary Court Violence Prosecution</v>
      </c>
      <c r="Q148" s="312" t="str">
        <f t="shared" si="32"/>
        <v>Fee for Motions</v>
      </c>
      <c r="R148" s="311" t="str">
        <f t="shared" si="32"/>
        <v>Family &amp; Circuit Court Filing Fee</v>
      </c>
      <c r="S148" s="312" t="str">
        <f t="shared" si="32"/>
        <v>Conditional  Discharge - General Sessions</v>
      </c>
      <c r="T148" s="311" t="str">
        <f t="shared" si="32"/>
        <v xml:space="preserve">Conditional  Discharge - Magistrate </v>
      </c>
      <c r="U148" s="312" t="str">
        <f t="shared" si="32"/>
        <v>Conditional Discharge - Municipal</v>
      </c>
      <c r="V148" s="311" t="str">
        <f t="shared" si="32"/>
        <v>Conviction Surcharge - Law Enforcement Funding</v>
      </c>
      <c r="W148" s="312" t="str">
        <f t="shared" si="32"/>
        <v>Drug Conviction Surcharge</v>
      </c>
      <c r="X148" s="311" t="str">
        <f t="shared" si="32"/>
        <v>Traffic Education Program App Fee - Magistrate</v>
      </c>
      <c r="Y148" s="312" t="str">
        <f t="shared" si="32"/>
        <v>Traffic Education Program App Fee - Municipality</v>
      </c>
      <c r="Z148" s="311" t="str">
        <f t="shared" si="32"/>
        <v>Refund of prior year</v>
      </c>
      <c r="AA148" s="313" t="str">
        <f t="shared" si="32"/>
        <v>Federal Grant</v>
      </c>
    </row>
    <row r="149" spans="1:28" x14ac:dyDescent="0.2">
      <c r="A149" s="24" t="s">
        <v>44</v>
      </c>
      <c r="B149" s="18" t="s">
        <v>98</v>
      </c>
      <c r="C149" s="79"/>
      <c r="D149" s="314" t="str">
        <f>IF(ISBLANK(D49),"",(D49-1))</f>
        <v/>
      </c>
      <c r="E149" s="315"/>
      <c r="F149" s="314"/>
      <c r="G149" s="315"/>
      <c r="H149" s="314"/>
      <c r="I149" s="315"/>
      <c r="J149" s="314"/>
      <c r="K149" s="315"/>
      <c r="L149" s="314"/>
      <c r="M149" s="315"/>
      <c r="N149" s="314"/>
      <c r="O149" s="315"/>
      <c r="P149" s="314"/>
      <c r="Q149" s="315" t="str">
        <f t="shared" ref="Q149:AA149" si="33">IF(ISBLANK(Q49),"",(Q49-1))</f>
        <v/>
      </c>
      <c r="R149" s="314" t="str">
        <f t="shared" si="33"/>
        <v/>
      </c>
      <c r="S149" s="315" t="str">
        <f t="shared" si="33"/>
        <v/>
      </c>
      <c r="T149" s="314" t="str">
        <f t="shared" si="33"/>
        <v/>
      </c>
      <c r="U149" s="315" t="str">
        <f t="shared" si="33"/>
        <v/>
      </c>
      <c r="V149" s="314" t="str">
        <f t="shared" si="33"/>
        <v/>
      </c>
      <c r="W149" s="315" t="str">
        <f t="shared" si="33"/>
        <v/>
      </c>
      <c r="X149" s="314" t="str">
        <f t="shared" si="33"/>
        <v/>
      </c>
      <c r="Y149" s="315" t="str">
        <f t="shared" si="33"/>
        <v/>
      </c>
      <c r="Z149" s="314" t="str">
        <f t="shared" si="33"/>
        <v/>
      </c>
      <c r="AA149" s="316" t="str">
        <f t="shared" si="33"/>
        <v/>
      </c>
    </row>
    <row r="150" spans="1:28" ht="114.75" x14ac:dyDescent="0.2">
      <c r="A150" s="1" t="s">
        <v>45</v>
      </c>
      <c r="B150" s="78" t="s">
        <v>103</v>
      </c>
      <c r="C150" s="74"/>
      <c r="D150" s="317"/>
      <c r="E150" s="309" t="str">
        <f t="shared" ref="E150:AA150" si="34">E50</f>
        <v>For use by Circuit Solicitors.</v>
      </c>
      <c r="F150" s="317" t="str">
        <f t="shared" si="34"/>
        <v>Circuit Solicitors to use for Drug Court.</v>
      </c>
      <c r="G150" s="309" t="str">
        <f t="shared" si="34"/>
        <v>Circuit Solicitors to use for Drug Court.</v>
      </c>
      <c r="H150" s="317" t="str">
        <f t="shared" si="34"/>
        <v>Circuit Solicitors to use for Drug Court.</v>
      </c>
      <c r="I150" s="309" t="str">
        <f t="shared" si="34"/>
        <v xml:space="preserve">For use by Circuit Solicitors for DUI prosecution. </v>
      </c>
      <c r="J150" s="317" t="str">
        <f t="shared" si="34"/>
        <v xml:space="preserve">For use by Circuit Solicitors for domestic violence prosecution. </v>
      </c>
      <c r="K150" s="309" t="str">
        <f t="shared" si="34"/>
        <v>Use for Drug court</v>
      </c>
      <c r="L150" s="317" t="str">
        <f t="shared" si="34"/>
        <v xml:space="preserve">For use by Circuit Solicitors for violent crime prosecution. </v>
      </c>
      <c r="M150" s="309" t="str">
        <f t="shared" si="34"/>
        <v>For use by Circuit Solicitors to reduce individual caseloads.</v>
      </c>
      <c r="N150" s="317" t="str">
        <f t="shared" si="34"/>
        <v>For use by Circuit Solicitors only for establishing and providing services through a Victim/Witness Program.</v>
      </c>
      <c r="O150" s="309" t="str">
        <f t="shared" si="34"/>
        <v>Money is not for use by SCCPC or the Solicitors; it is pass through funding for the South Carolina Center for Fathers and Families (the General Assembly has SCCPC disburse the funds).</v>
      </c>
      <c r="P150" s="317" t="str">
        <f t="shared" si="34"/>
        <v>For use by Circuit Solicitors for domestic violence prosecution in summary court.</v>
      </c>
      <c r="Q150" s="309" t="str">
        <f t="shared" si="34"/>
        <v xml:space="preserve">Circuit Solicitors of the the Third, Fourth, and Eleventh Judicial Circuits to use to fund Drug Court in their Circuits.  </v>
      </c>
      <c r="R150" s="317" t="str">
        <f t="shared" si="34"/>
        <v>For use by Circuit Solicitors.</v>
      </c>
      <c r="S150" s="309" t="str">
        <f t="shared" si="34"/>
        <v>Circuit Solicitors to use for drug treatment court programs.</v>
      </c>
      <c r="T150" s="317" t="str">
        <f t="shared" si="34"/>
        <v>Circuit Solicitors to use for drug treatment court programs.</v>
      </c>
      <c r="U150" s="309" t="str">
        <f t="shared" si="34"/>
        <v>Circuit Solicitors to use for drug treatment court programs.</v>
      </c>
      <c r="V150" s="317" t="str">
        <f t="shared" si="34"/>
        <v>Use by Circuit Solicitors.</v>
      </c>
      <c r="W150" s="309" t="str">
        <f t="shared" si="34"/>
        <v>Circuit Solicitors to use for drug treatment court programs.</v>
      </c>
      <c r="X150" s="317" t="str">
        <f t="shared" si="34"/>
        <v>Circuit Solicitors to use for Traffic Education Programs.</v>
      </c>
      <c r="Y150" s="309" t="str">
        <f t="shared" si="34"/>
        <v>Circuit Solicitors to use for Traffic Education Programs.</v>
      </c>
      <c r="Z150" s="317">
        <f t="shared" si="34"/>
        <v>0</v>
      </c>
      <c r="AA150" s="318" t="str">
        <f t="shared" si="34"/>
        <v>Federal Grant</v>
      </c>
    </row>
    <row r="151" spans="1:28" ht="38.25" x14ac:dyDescent="0.2">
      <c r="A151" s="24" t="s">
        <v>46</v>
      </c>
      <c r="B151" s="18" t="s">
        <v>20</v>
      </c>
      <c r="C151" s="75"/>
      <c r="D151" s="314" t="str">
        <f t="shared" ref="D151:AA151" si="35">D133</f>
        <v>I. Administration; II. Offices of Circuit Solicitors, III. Employee Benefits</v>
      </c>
      <c r="E151" s="315" t="str">
        <f t="shared" si="35"/>
        <v>II. Offices of Circuit Solicitors</v>
      </c>
      <c r="F151" s="314" t="str">
        <f t="shared" si="35"/>
        <v>II. Offices of Circuit Solicitors</v>
      </c>
      <c r="G151" s="315" t="str">
        <f t="shared" si="35"/>
        <v>II. Offices of Circuit Solicitors</v>
      </c>
      <c r="H151" s="314" t="str">
        <f t="shared" si="35"/>
        <v>II. Offices of Circuit Solicitors</v>
      </c>
      <c r="I151" s="315" t="str">
        <f t="shared" si="35"/>
        <v>II. Offices of Circuit Solicitors</v>
      </c>
      <c r="J151" s="314" t="str">
        <f t="shared" si="35"/>
        <v>II. Offices of Circuit Solicitors</v>
      </c>
      <c r="K151" s="315" t="str">
        <f t="shared" si="35"/>
        <v>II. Offices of Circuit Solicitors</v>
      </c>
      <c r="L151" s="314" t="str">
        <f t="shared" si="35"/>
        <v>II. Offices of Circuit Solicitors</v>
      </c>
      <c r="M151" s="315" t="str">
        <f t="shared" si="35"/>
        <v>II. Offices of Circuit Solicitors</v>
      </c>
      <c r="N151" s="314" t="str">
        <f t="shared" si="35"/>
        <v>II. Offices of Circuit Solicitors</v>
      </c>
      <c r="O151" s="315" t="str">
        <f t="shared" si="35"/>
        <v>II. Offices of Circuit Solicitors</v>
      </c>
      <c r="P151" s="314" t="str">
        <f t="shared" si="35"/>
        <v>II. Offices of Circuit Solicitors</v>
      </c>
      <c r="Q151" s="315" t="str">
        <f t="shared" si="35"/>
        <v xml:space="preserve">II. Offices of Circuit Solicitors </v>
      </c>
      <c r="R151" s="314" t="str">
        <f t="shared" si="35"/>
        <v>II. Offices of Circuit Solicitors</v>
      </c>
      <c r="S151" s="315" t="str">
        <f t="shared" si="35"/>
        <v>II. Offices of Circuit Solicitors</v>
      </c>
      <c r="T151" s="314" t="str">
        <f t="shared" si="35"/>
        <v>II. Offices of Circuit Solicitors</v>
      </c>
      <c r="U151" s="315" t="str">
        <f t="shared" si="35"/>
        <v>II. Offices of Circuit Solicitors</v>
      </c>
      <c r="V151" s="314" t="str">
        <f t="shared" si="35"/>
        <v>II. Offices of Circuit Solicitors</v>
      </c>
      <c r="W151" s="315" t="str">
        <f t="shared" si="35"/>
        <v>II. Offices of Circuit Solicitors</v>
      </c>
      <c r="X151" s="314" t="str">
        <f t="shared" si="35"/>
        <v>II. Offices of Circuit Solicitors</v>
      </c>
      <c r="Y151" s="315" t="str">
        <f t="shared" si="35"/>
        <v>II. Offices of Circuit Solicitors</v>
      </c>
      <c r="Z151" s="314" t="str">
        <f t="shared" si="35"/>
        <v>I. Administration</v>
      </c>
      <c r="AA151" s="316" t="str">
        <f t="shared" si="35"/>
        <v xml:space="preserve">I. Administration, III. Employee Benefits </v>
      </c>
    </row>
    <row r="152" spans="1:28" ht="25.5" x14ac:dyDescent="0.2">
      <c r="A152" s="24" t="s">
        <v>47</v>
      </c>
      <c r="B152" s="77" t="s">
        <v>155</v>
      </c>
      <c r="C152" s="73">
        <f t="shared" ref="C152:AA152" si="36">C140</f>
        <v>36808856.109999999</v>
      </c>
      <c r="D152" s="209">
        <f t="shared" si="36"/>
        <v>6315137.1100000003</v>
      </c>
      <c r="E152" s="73">
        <f t="shared" si="36"/>
        <v>5872002</v>
      </c>
      <c r="F152" s="209">
        <f t="shared" si="36"/>
        <v>56436</v>
      </c>
      <c r="G152" s="73">
        <f t="shared" si="36"/>
        <v>52965</v>
      </c>
      <c r="H152" s="209">
        <f t="shared" si="36"/>
        <v>38000</v>
      </c>
      <c r="I152" s="73">
        <f t="shared" si="36"/>
        <v>1179041</v>
      </c>
      <c r="J152" s="209">
        <f t="shared" si="36"/>
        <v>1600000</v>
      </c>
      <c r="K152" s="73">
        <f t="shared" si="36"/>
        <v>150000</v>
      </c>
      <c r="L152" s="209">
        <f t="shared" si="36"/>
        <v>1600000</v>
      </c>
      <c r="M152" s="73">
        <f t="shared" si="36"/>
        <v>7826872</v>
      </c>
      <c r="N152" s="209">
        <f t="shared" si="36"/>
        <v>132703</v>
      </c>
      <c r="O152" s="73">
        <f t="shared" si="36"/>
        <v>400000</v>
      </c>
      <c r="P152" s="209">
        <f t="shared" si="36"/>
        <v>2980117</v>
      </c>
      <c r="Q152" s="73">
        <f t="shared" si="36"/>
        <v>450000</v>
      </c>
      <c r="R152" s="209">
        <f t="shared" si="36"/>
        <v>300000</v>
      </c>
      <c r="S152" s="73">
        <f t="shared" si="36"/>
        <v>225000</v>
      </c>
      <c r="T152" s="209">
        <f t="shared" si="36"/>
        <v>200000</v>
      </c>
      <c r="U152" s="73">
        <f t="shared" si="36"/>
        <v>175000</v>
      </c>
      <c r="V152" s="209">
        <f t="shared" si="36"/>
        <v>4000000</v>
      </c>
      <c r="W152" s="73">
        <f t="shared" si="36"/>
        <v>2800000</v>
      </c>
      <c r="X152" s="209">
        <f t="shared" si="36"/>
        <v>50000</v>
      </c>
      <c r="Y152" s="73">
        <f t="shared" si="36"/>
        <v>50000</v>
      </c>
      <c r="Z152" s="209">
        <f t="shared" si="36"/>
        <v>0</v>
      </c>
      <c r="AA152" s="219">
        <f t="shared" si="36"/>
        <v>355583</v>
      </c>
    </row>
    <row r="153" spans="1:28" x14ac:dyDescent="0.2">
      <c r="A153" s="24"/>
      <c r="B153" s="25"/>
      <c r="C153" s="29"/>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139"/>
    </row>
    <row r="154" spans="1:28" ht="25.5" x14ac:dyDescent="0.2">
      <c r="A154" s="24"/>
      <c r="B154" s="50" t="s">
        <v>154</v>
      </c>
      <c r="C154" s="47" t="s">
        <v>16</v>
      </c>
      <c r="D154" s="29"/>
      <c r="E154" s="29"/>
      <c r="F154" s="29"/>
      <c r="G154" s="29"/>
      <c r="H154" s="55"/>
      <c r="I154" s="55"/>
      <c r="J154" s="55"/>
      <c r="K154" s="55"/>
      <c r="L154" s="55"/>
      <c r="M154" s="55"/>
      <c r="N154" s="55"/>
      <c r="O154" s="55"/>
      <c r="P154" s="55"/>
      <c r="Q154" s="55"/>
      <c r="R154" s="55"/>
      <c r="S154" s="55"/>
      <c r="T154" s="55"/>
      <c r="U154" s="55"/>
      <c r="V154" s="55"/>
      <c r="W154" s="55"/>
      <c r="X154" s="55"/>
      <c r="Y154" s="55"/>
      <c r="Z154" s="55"/>
      <c r="AA154" s="162"/>
    </row>
    <row r="155" spans="1:28" ht="76.5" x14ac:dyDescent="0.2">
      <c r="A155" s="24"/>
      <c r="B155" s="296" t="s">
        <v>348</v>
      </c>
      <c r="C155" s="84">
        <f>SUM(D155:BZ155)</f>
        <v>35784935</v>
      </c>
      <c r="D155" s="192">
        <f>6315137-1023921</f>
        <v>5291216</v>
      </c>
      <c r="E155" s="84">
        <v>5872002</v>
      </c>
      <c r="F155" s="194">
        <v>56436</v>
      </c>
      <c r="G155" s="84">
        <v>52965</v>
      </c>
      <c r="H155" s="295">
        <v>38000</v>
      </c>
      <c r="I155" s="254">
        <v>1179041</v>
      </c>
      <c r="J155" s="253">
        <v>1600000</v>
      </c>
      <c r="K155" s="254">
        <v>150000</v>
      </c>
      <c r="L155" s="253">
        <v>1600000</v>
      </c>
      <c r="M155" s="254">
        <v>7826872</v>
      </c>
      <c r="N155" s="253">
        <v>132703</v>
      </c>
      <c r="O155" s="254">
        <v>400000</v>
      </c>
      <c r="P155" s="253">
        <v>2980117</v>
      </c>
      <c r="Q155" s="254">
        <v>450000</v>
      </c>
      <c r="R155" s="253">
        <v>300000</v>
      </c>
      <c r="S155" s="254">
        <v>225000</v>
      </c>
      <c r="T155" s="253">
        <v>200000</v>
      </c>
      <c r="U155" s="254">
        <v>175000</v>
      </c>
      <c r="V155" s="253">
        <v>4000000</v>
      </c>
      <c r="W155" s="254">
        <v>2800000</v>
      </c>
      <c r="X155" s="253">
        <v>50000</v>
      </c>
      <c r="Y155" s="254">
        <v>50000</v>
      </c>
      <c r="Z155" s="253"/>
      <c r="AA155" s="255">
        <v>355583</v>
      </c>
    </row>
    <row r="156" spans="1:28" x14ac:dyDescent="0.2">
      <c r="A156" s="24"/>
      <c r="B156" s="300" t="s">
        <v>228</v>
      </c>
      <c r="C156" s="27">
        <f t="shared" ref="C156:C183" si="37">SUM(D156:BZ156)</f>
        <v>0</v>
      </c>
      <c r="D156" s="193"/>
      <c r="E156" s="288"/>
      <c r="F156" s="289"/>
      <c r="G156" s="288"/>
      <c r="H156" s="294"/>
      <c r="I156" s="293"/>
      <c r="J156" s="294"/>
      <c r="K156" s="293"/>
      <c r="L156" s="294"/>
      <c r="M156" s="293"/>
      <c r="N156" s="294"/>
      <c r="O156" s="293"/>
      <c r="P156" s="294"/>
      <c r="Q156" s="293"/>
      <c r="R156" s="294"/>
      <c r="S156" s="293"/>
      <c r="T156" s="294"/>
      <c r="U156" s="293"/>
      <c r="V156" s="294"/>
      <c r="W156" s="293"/>
      <c r="X156" s="294"/>
      <c r="Y156" s="293"/>
      <c r="Z156" s="294"/>
      <c r="AA156" s="293"/>
    </row>
    <row r="157" spans="1:28" ht="38.25" outlineLevel="1" x14ac:dyDescent="0.2">
      <c r="A157" s="24"/>
      <c r="B157" s="299" t="s">
        <v>229</v>
      </c>
      <c r="C157" s="308">
        <f t="shared" si="37"/>
        <v>0</v>
      </c>
      <c r="D157" s="198"/>
      <c r="E157" s="27"/>
      <c r="F157" s="198"/>
      <c r="G157" s="27"/>
      <c r="H157" s="198"/>
      <c r="I157" s="27"/>
      <c r="J157" s="198"/>
      <c r="K157" s="27"/>
      <c r="L157" s="198"/>
      <c r="M157" s="27"/>
      <c r="N157" s="198"/>
      <c r="O157" s="27"/>
      <c r="P157" s="198"/>
      <c r="Q157" s="27"/>
      <c r="R157" s="198"/>
      <c r="S157" s="27"/>
      <c r="T157" s="198"/>
      <c r="U157" s="27"/>
      <c r="V157" s="198"/>
      <c r="W157" s="27"/>
      <c r="X157" s="198"/>
      <c r="Y157" s="27"/>
      <c r="Z157" s="198"/>
      <c r="AA157" s="27"/>
      <c r="AB157" s="181"/>
    </row>
    <row r="158" spans="1:28" outlineLevel="1" x14ac:dyDescent="0.2">
      <c r="A158" s="24"/>
      <c r="B158" s="182" t="s">
        <v>230</v>
      </c>
      <c r="C158" s="27">
        <f t="shared" si="37"/>
        <v>0</v>
      </c>
      <c r="D158" s="193"/>
      <c r="E158" s="288"/>
      <c r="F158" s="289"/>
      <c r="G158" s="288"/>
      <c r="H158" s="289"/>
      <c r="I158" s="288"/>
      <c r="J158" s="289"/>
      <c r="K158" s="288"/>
      <c r="L158" s="289"/>
      <c r="M158" s="288"/>
      <c r="N158" s="289"/>
      <c r="O158" s="288"/>
      <c r="P158" s="289"/>
      <c r="Q158" s="288"/>
      <c r="R158" s="289"/>
      <c r="S158" s="288"/>
      <c r="T158" s="289"/>
      <c r="U158" s="288"/>
      <c r="V158" s="289"/>
      <c r="W158" s="288"/>
      <c r="X158" s="289"/>
      <c r="Y158" s="288"/>
      <c r="Z158" s="289"/>
      <c r="AA158" s="288"/>
    </row>
    <row r="159" spans="1:28" outlineLevel="1" x14ac:dyDescent="0.2">
      <c r="A159" s="24"/>
      <c r="B159" s="182" t="s">
        <v>231</v>
      </c>
      <c r="C159" s="27">
        <f t="shared" si="37"/>
        <v>0</v>
      </c>
      <c r="D159" s="193"/>
      <c r="E159" s="288"/>
      <c r="F159" s="289"/>
      <c r="G159" s="288"/>
      <c r="H159" s="289"/>
      <c r="I159" s="288"/>
      <c r="J159" s="289"/>
      <c r="K159" s="288"/>
      <c r="L159" s="289"/>
      <c r="M159" s="288"/>
      <c r="N159" s="289"/>
      <c r="O159" s="288"/>
      <c r="P159" s="289"/>
      <c r="Q159" s="288"/>
      <c r="R159" s="289"/>
      <c r="S159" s="288"/>
      <c r="T159" s="289"/>
      <c r="U159" s="288"/>
      <c r="V159" s="289"/>
      <c r="W159" s="288"/>
      <c r="X159" s="289"/>
      <c r="Y159" s="288"/>
      <c r="Z159" s="289"/>
      <c r="AA159" s="288"/>
    </row>
    <row r="160" spans="1:28" ht="25.5" x14ac:dyDescent="0.2">
      <c r="A160" s="24"/>
      <c r="B160" s="300" t="s">
        <v>232</v>
      </c>
      <c r="C160" s="27">
        <f t="shared" si="37"/>
        <v>0</v>
      </c>
      <c r="D160" s="195"/>
      <c r="E160" s="288"/>
      <c r="F160" s="289"/>
      <c r="G160" s="288"/>
      <c r="H160" s="289"/>
      <c r="I160" s="288"/>
      <c r="J160" s="289"/>
      <c r="K160" s="288"/>
      <c r="L160" s="289"/>
      <c r="M160" s="288"/>
      <c r="N160" s="289"/>
      <c r="O160" s="288"/>
      <c r="P160" s="289"/>
      <c r="Q160" s="288"/>
      <c r="R160" s="289"/>
      <c r="S160" s="288"/>
      <c r="T160" s="289"/>
      <c r="U160" s="288"/>
      <c r="V160" s="289"/>
      <c r="W160" s="288"/>
      <c r="X160" s="289"/>
      <c r="Y160" s="288"/>
      <c r="Z160" s="289"/>
      <c r="AA160" s="288"/>
    </row>
    <row r="161" spans="1:27" ht="25.5" hidden="1" outlineLevel="1" x14ac:dyDescent="0.2">
      <c r="A161" s="24"/>
      <c r="B161" s="298" t="s">
        <v>341</v>
      </c>
      <c r="C161" s="27">
        <f t="shared" si="37"/>
        <v>0</v>
      </c>
      <c r="D161" s="193"/>
      <c r="E161" s="288"/>
      <c r="F161" s="289"/>
      <c r="G161" s="288"/>
      <c r="H161" s="289"/>
      <c r="I161" s="288"/>
      <c r="J161" s="289"/>
      <c r="K161" s="288"/>
      <c r="L161" s="289"/>
      <c r="M161" s="288"/>
      <c r="N161" s="289"/>
      <c r="O161" s="288"/>
      <c r="P161" s="289"/>
      <c r="Q161" s="288"/>
      <c r="R161" s="289"/>
      <c r="S161" s="288"/>
      <c r="T161" s="289"/>
      <c r="U161" s="288"/>
      <c r="V161" s="289"/>
      <c r="W161" s="288"/>
      <c r="X161" s="289"/>
      <c r="Y161" s="288"/>
      <c r="Z161" s="289"/>
      <c r="AA161" s="288"/>
    </row>
    <row r="162" spans="1:27" ht="25.5" collapsed="1" x14ac:dyDescent="0.2">
      <c r="A162" s="24"/>
      <c r="B162" s="300" t="s">
        <v>342</v>
      </c>
      <c r="C162" s="27">
        <f t="shared" si="37"/>
        <v>0</v>
      </c>
      <c r="D162" s="193"/>
      <c r="E162" s="288"/>
      <c r="F162" s="289"/>
      <c r="G162" s="288"/>
      <c r="H162" s="289"/>
      <c r="I162" s="288"/>
      <c r="J162" s="289"/>
      <c r="K162" s="288"/>
      <c r="L162" s="289"/>
      <c r="M162" s="288"/>
      <c r="N162" s="289"/>
      <c r="O162" s="288"/>
      <c r="P162" s="289"/>
      <c r="Q162" s="288"/>
      <c r="R162" s="289"/>
      <c r="S162" s="288"/>
      <c r="T162" s="289"/>
      <c r="U162" s="288"/>
      <c r="V162" s="289"/>
      <c r="W162" s="288"/>
      <c r="X162" s="289"/>
      <c r="Y162" s="288"/>
      <c r="Z162" s="289"/>
      <c r="AA162" s="288"/>
    </row>
    <row r="163" spans="1:27" ht="38.25" hidden="1" outlineLevel="1" x14ac:dyDescent="0.2">
      <c r="A163" s="24"/>
      <c r="B163" s="297" t="s">
        <v>218</v>
      </c>
      <c r="C163" s="27">
        <f t="shared" si="37"/>
        <v>0</v>
      </c>
      <c r="D163" s="193"/>
      <c r="E163" s="288"/>
      <c r="F163" s="289"/>
      <c r="G163" s="288"/>
      <c r="H163" s="289"/>
      <c r="I163" s="288"/>
      <c r="J163" s="289"/>
      <c r="K163" s="288"/>
      <c r="L163" s="289"/>
      <c r="M163" s="288"/>
      <c r="N163" s="289"/>
      <c r="O163" s="288"/>
      <c r="P163" s="289"/>
      <c r="Q163" s="288"/>
      <c r="R163" s="289"/>
      <c r="S163" s="288"/>
      <c r="T163" s="289"/>
      <c r="U163" s="288"/>
      <c r="V163" s="289"/>
      <c r="W163" s="288"/>
      <c r="X163" s="289"/>
      <c r="Y163" s="288"/>
      <c r="Z163" s="289"/>
      <c r="AA163" s="288"/>
    </row>
    <row r="164" spans="1:27" collapsed="1" x14ac:dyDescent="0.2">
      <c r="A164" s="24"/>
      <c r="B164" s="286" t="s">
        <v>212</v>
      </c>
      <c r="C164" s="27">
        <f t="shared" si="37"/>
        <v>0</v>
      </c>
      <c r="D164" s="193"/>
      <c r="E164" s="288"/>
      <c r="F164" s="289"/>
      <c r="G164" s="288"/>
      <c r="H164" s="289"/>
      <c r="I164" s="288"/>
      <c r="J164" s="289"/>
      <c r="K164" s="288"/>
      <c r="L164" s="289"/>
      <c r="M164" s="288"/>
      <c r="N164" s="289"/>
      <c r="O164" s="288"/>
      <c r="P164" s="289"/>
      <c r="Q164" s="288"/>
      <c r="R164" s="289"/>
      <c r="S164" s="288"/>
      <c r="T164" s="289"/>
      <c r="U164" s="288"/>
      <c r="V164" s="289"/>
      <c r="W164" s="288"/>
      <c r="X164" s="289"/>
      <c r="Y164" s="288"/>
      <c r="Z164" s="289"/>
      <c r="AA164" s="288"/>
    </row>
    <row r="165" spans="1:27" x14ac:dyDescent="0.2">
      <c r="A165" s="24"/>
      <c r="B165" s="244" t="s">
        <v>233</v>
      </c>
      <c r="C165" s="84">
        <f t="shared" si="37"/>
        <v>193093</v>
      </c>
      <c r="D165" s="192">
        <v>193093</v>
      </c>
      <c r="E165" s="288"/>
      <c r="F165" s="289"/>
      <c r="G165" s="288"/>
      <c r="H165" s="289"/>
      <c r="I165" s="288"/>
      <c r="J165" s="289"/>
      <c r="K165" s="288"/>
      <c r="L165" s="289"/>
      <c r="M165" s="288"/>
      <c r="N165" s="289"/>
      <c r="O165" s="288"/>
      <c r="P165" s="289"/>
      <c r="Q165" s="288"/>
      <c r="R165" s="289"/>
      <c r="S165" s="288"/>
      <c r="T165" s="289"/>
      <c r="U165" s="288"/>
      <c r="V165" s="289"/>
      <c r="W165" s="288"/>
      <c r="X165" s="289"/>
      <c r="Y165" s="288"/>
      <c r="Z165" s="289"/>
      <c r="AA165" s="288"/>
    </row>
    <row r="166" spans="1:27" ht="25.5" hidden="1" outlineLevel="1" x14ac:dyDescent="0.2">
      <c r="A166" s="24"/>
      <c r="B166" s="15" t="s">
        <v>215</v>
      </c>
      <c r="C166" s="135">
        <f t="shared" si="37"/>
        <v>0</v>
      </c>
      <c r="D166" s="256"/>
      <c r="E166" s="288"/>
      <c r="F166" s="289"/>
      <c r="G166" s="288"/>
      <c r="H166" s="289"/>
      <c r="I166" s="288"/>
      <c r="J166" s="289"/>
      <c r="K166" s="288"/>
      <c r="L166" s="289"/>
      <c r="M166" s="288"/>
      <c r="N166" s="289"/>
      <c r="O166" s="288"/>
      <c r="P166" s="289"/>
      <c r="Q166" s="288"/>
      <c r="R166" s="289"/>
      <c r="S166" s="288"/>
      <c r="T166" s="289"/>
      <c r="U166" s="288"/>
      <c r="V166" s="289"/>
      <c r="W166" s="288"/>
      <c r="X166" s="289"/>
      <c r="Y166" s="288"/>
      <c r="Z166" s="289"/>
      <c r="AA166" s="288"/>
    </row>
    <row r="167" spans="1:27" hidden="1" outlineLevel="1" x14ac:dyDescent="0.2">
      <c r="A167" s="24"/>
      <c r="B167" s="15" t="s">
        <v>227</v>
      </c>
      <c r="C167" s="135">
        <f t="shared" si="37"/>
        <v>0</v>
      </c>
      <c r="D167" s="257"/>
      <c r="E167" s="288"/>
      <c r="F167" s="289"/>
      <c r="G167" s="288"/>
      <c r="H167" s="289"/>
      <c r="I167" s="288"/>
      <c r="J167" s="289"/>
      <c r="K167" s="288"/>
      <c r="L167" s="289"/>
      <c r="M167" s="288"/>
      <c r="N167" s="289"/>
      <c r="O167" s="288"/>
      <c r="P167" s="289"/>
      <c r="Q167" s="288"/>
      <c r="R167" s="289"/>
      <c r="S167" s="288"/>
      <c r="T167" s="289"/>
      <c r="U167" s="288"/>
      <c r="V167" s="289"/>
      <c r="W167" s="288"/>
      <c r="X167" s="289"/>
      <c r="Y167" s="288"/>
      <c r="Z167" s="289"/>
      <c r="AA167" s="288"/>
    </row>
    <row r="168" spans="1:27" ht="25.5" hidden="1" outlineLevel="1" x14ac:dyDescent="0.2">
      <c r="A168" s="24"/>
      <c r="B168" s="15" t="s">
        <v>214</v>
      </c>
      <c r="C168" s="135">
        <f t="shared" si="37"/>
        <v>0</v>
      </c>
      <c r="D168" s="287"/>
      <c r="E168" s="288"/>
      <c r="F168" s="289"/>
      <c r="G168" s="288"/>
      <c r="H168" s="289"/>
      <c r="I168" s="288"/>
      <c r="J168" s="289"/>
      <c r="K168" s="288"/>
      <c r="L168" s="289"/>
      <c r="M168" s="288"/>
      <c r="N168" s="289"/>
      <c r="O168" s="288"/>
      <c r="P168" s="289"/>
      <c r="Q168" s="288"/>
      <c r="R168" s="289"/>
      <c r="S168" s="288"/>
      <c r="T168" s="289"/>
      <c r="U168" s="288"/>
      <c r="V168" s="289"/>
      <c r="W168" s="288"/>
      <c r="X168" s="289"/>
      <c r="Y168" s="288"/>
      <c r="Z168" s="289"/>
      <c r="AA168" s="288"/>
    </row>
    <row r="169" spans="1:27" ht="25.5" collapsed="1" x14ac:dyDescent="0.2">
      <c r="A169" s="24"/>
      <c r="B169" s="58" t="s">
        <v>234</v>
      </c>
      <c r="C169" s="285">
        <f t="shared" si="37"/>
        <v>493584</v>
      </c>
      <c r="D169" s="192">
        <v>493584</v>
      </c>
      <c r="E169" s="288"/>
      <c r="F169" s="289"/>
      <c r="G169" s="288"/>
      <c r="H169" s="289"/>
      <c r="I169" s="288"/>
      <c r="J169" s="289"/>
      <c r="K169" s="288"/>
      <c r="L169" s="289"/>
      <c r="M169" s="288"/>
      <c r="N169" s="289"/>
      <c r="O169" s="288"/>
      <c r="P169" s="289"/>
      <c r="Q169" s="288"/>
      <c r="R169" s="289"/>
      <c r="S169" s="288"/>
      <c r="T169" s="289"/>
      <c r="U169" s="288"/>
      <c r="V169" s="289"/>
      <c r="W169" s="288"/>
      <c r="X169" s="289"/>
      <c r="Y169" s="288"/>
      <c r="Z169" s="289"/>
      <c r="AA169" s="288"/>
    </row>
    <row r="170" spans="1:27" hidden="1" outlineLevel="1" x14ac:dyDescent="0.2">
      <c r="A170" s="24"/>
      <c r="B170" s="15" t="s">
        <v>235</v>
      </c>
      <c r="C170" s="135">
        <f t="shared" si="37"/>
        <v>0</v>
      </c>
      <c r="D170" s="256"/>
      <c r="E170" s="288"/>
      <c r="F170" s="289"/>
      <c r="G170" s="288"/>
      <c r="H170" s="289"/>
      <c r="I170" s="288"/>
      <c r="J170" s="289"/>
      <c r="K170" s="288"/>
      <c r="L170" s="289"/>
      <c r="M170" s="288"/>
      <c r="N170" s="289"/>
      <c r="O170" s="288"/>
      <c r="P170" s="289"/>
      <c r="Q170" s="288"/>
      <c r="R170" s="289"/>
      <c r="S170" s="288"/>
      <c r="T170" s="289"/>
      <c r="U170" s="288"/>
      <c r="V170" s="289"/>
      <c r="W170" s="288"/>
      <c r="X170" s="289"/>
      <c r="Y170" s="288"/>
      <c r="Z170" s="289"/>
      <c r="AA170" s="288"/>
    </row>
    <row r="171" spans="1:27" hidden="1" outlineLevel="1" x14ac:dyDescent="0.2">
      <c r="A171" s="24"/>
      <c r="B171" s="15" t="s">
        <v>236</v>
      </c>
      <c r="C171" s="135">
        <f t="shared" si="37"/>
        <v>0</v>
      </c>
      <c r="D171" s="257"/>
      <c r="E171" s="288"/>
      <c r="F171" s="289"/>
      <c r="G171" s="288"/>
      <c r="H171" s="289"/>
      <c r="I171" s="288"/>
      <c r="J171" s="289"/>
      <c r="K171" s="288"/>
      <c r="L171" s="289"/>
      <c r="M171" s="288"/>
      <c r="N171" s="289"/>
      <c r="O171" s="288"/>
      <c r="P171" s="289"/>
      <c r="Q171" s="288"/>
      <c r="R171" s="289"/>
      <c r="S171" s="288"/>
      <c r="T171" s="289"/>
      <c r="U171" s="288"/>
      <c r="V171" s="289"/>
      <c r="W171" s="288"/>
      <c r="X171" s="289"/>
      <c r="Y171" s="288"/>
      <c r="Z171" s="289"/>
      <c r="AA171" s="288"/>
    </row>
    <row r="172" spans="1:27" hidden="1" outlineLevel="1" x14ac:dyDescent="0.2">
      <c r="A172" s="24"/>
      <c r="B172" s="15" t="s">
        <v>237</v>
      </c>
      <c r="C172" s="135">
        <f t="shared" si="37"/>
        <v>0</v>
      </c>
      <c r="D172" s="257"/>
      <c r="E172" s="288"/>
      <c r="F172" s="289"/>
      <c r="G172" s="288"/>
      <c r="H172" s="289"/>
      <c r="I172" s="288"/>
      <c r="J172" s="289"/>
      <c r="K172" s="288"/>
      <c r="L172" s="289"/>
      <c r="M172" s="288"/>
      <c r="N172" s="289"/>
      <c r="O172" s="288"/>
      <c r="P172" s="289"/>
      <c r="Q172" s="288"/>
      <c r="R172" s="289"/>
      <c r="S172" s="288"/>
      <c r="T172" s="289"/>
      <c r="U172" s="288"/>
      <c r="V172" s="289"/>
      <c r="W172" s="288"/>
      <c r="X172" s="289"/>
      <c r="Y172" s="288"/>
      <c r="Z172" s="289"/>
      <c r="AA172" s="288"/>
    </row>
    <row r="173" spans="1:27" hidden="1" outlineLevel="1" x14ac:dyDescent="0.2">
      <c r="A173" s="24"/>
      <c r="B173" s="15" t="s">
        <v>238</v>
      </c>
      <c r="C173" s="254">
        <f t="shared" si="37"/>
        <v>0</v>
      </c>
      <c r="D173" s="287"/>
      <c r="E173" s="288"/>
      <c r="F173" s="289"/>
      <c r="G173" s="288"/>
      <c r="H173" s="289"/>
      <c r="I173" s="288"/>
      <c r="J173" s="289"/>
      <c r="K173" s="288"/>
      <c r="L173" s="289"/>
      <c r="M173" s="288"/>
      <c r="N173" s="289"/>
      <c r="O173" s="288"/>
      <c r="P173" s="289"/>
      <c r="Q173" s="288"/>
      <c r="R173" s="289"/>
      <c r="S173" s="288"/>
      <c r="T173" s="289"/>
      <c r="U173" s="288"/>
      <c r="V173" s="289"/>
      <c r="W173" s="288"/>
      <c r="X173" s="289"/>
      <c r="Y173" s="288"/>
      <c r="Z173" s="289"/>
      <c r="AA173" s="288"/>
    </row>
    <row r="174" spans="1:27" ht="25.5" collapsed="1" x14ac:dyDescent="0.2">
      <c r="A174" s="24"/>
      <c r="B174" s="244" t="s">
        <v>340</v>
      </c>
      <c r="C174" s="84">
        <f t="shared" si="37"/>
        <v>215204</v>
      </c>
      <c r="D174" s="301">
        <v>215204</v>
      </c>
      <c r="E174" s="288"/>
      <c r="F174" s="289"/>
      <c r="G174" s="288"/>
      <c r="H174" s="289"/>
      <c r="I174" s="288"/>
      <c r="J174" s="289"/>
      <c r="K174" s="288"/>
      <c r="L174" s="289"/>
      <c r="M174" s="288"/>
      <c r="N174" s="289"/>
      <c r="O174" s="288"/>
      <c r="P174" s="289"/>
      <c r="Q174" s="288"/>
      <c r="R174" s="289"/>
      <c r="S174" s="288"/>
      <c r="T174" s="289"/>
      <c r="U174" s="288"/>
      <c r="V174" s="289"/>
      <c r="W174" s="288"/>
      <c r="X174" s="289"/>
      <c r="Y174" s="288"/>
      <c r="Z174" s="289"/>
      <c r="AA174" s="288"/>
    </row>
    <row r="175" spans="1:27" hidden="1" outlineLevel="1" x14ac:dyDescent="0.2">
      <c r="A175" s="24"/>
      <c r="B175" s="15" t="s">
        <v>239</v>
      </c>
      <c r="C175" s="135">
        <f t="shared" si="37"/>
        <v>0</v>
      </c>
      <c r="D175" s="256"/>
      <c r="E175" s="288"/>
      <c r="F175" s="289"/>
      <c r="G175" s="288"/>
      <c r="H175" s="289"/>
      <c r="I175" s="288"/>
      <c r="J175" s="289"/>
      <c r="K175" s="288"/>
      <c r="L175" s="289"/>
      <c r="M175" s="288"/>
      <c r="N175" s="289"/>
      <c r="O175" s="288"/>
      <c r="P175" s="289"/>
      <c r="Q175" s="288"/>
      <c r="R175" s="289"/>
      <c r="S175" s="288"/>
      <c r="T175" s="289"/>
      <c r="U175" s="288"/>
      <c r="V175" s="289"/>
      <c r="W175" s="288"/>
      <c r="X175" s="289"/>
      <c r="Y175" s="288"/>
      <c r="Z175" s="289"/>
      <c r="AA175" s="288"/>
    </row>
    <row r="176" spans="1:27" ht="25.5" hidden="1" outlineLevel="1" x14ac:dyDescent="0.2">
      <c r="A176" s="24"/>
      <c r="B176" s="15" t="s">
        <v>339</v>
      </c>
      <c r="C176" s="135">
        <f t="shared" si="37"/>
        <v>0</v>
      </c>
      <c r="D176" s="257"/>
      <c r="E176" s="288"/>
      <c r="F176" s="289"/>
      <c r="G176" s="288"/>
      <c r="H176" s="289"/>
      <c r="I176" s="288"/>
      <c r="J176" s="289"/>
      <c r="K176" s="288"/>
      <c r="L176" s="289"/>
      <c r="M176" s="288"/>
      <c r="N176" s="289"/>
      <c r="O176" s="288"/>
      <c r="P176" s="289"/>
      <c r="Q176" s="288"/>
      <c r="R176" s="289"/>
      <c r="S176" s="288"/>
      <c r="T176" s="289"/>
      <c r="U176" s="288"/>
      <c r="V176" s="289"/>
      <c r="W176" s="288"/>
      <c r="X176" s="289"/>
      <c r="Y176" s="288"/>
      <c r="Z176" s="289"/>
      <c r="AA176" s="288"/>
    </row>
    <row r="177" spans="1:27" hidden="1" outlineLevel="1" x14ac:dyDescent="0.2">
      <c r="A177" s="24"/>
      <c r="B177" s="302" t="s">
        <v>240</v>
      </c>
      <c r="C177" s="254">
        <f t="shared" si="37"/>
        <v>0</v>
      </c>
      <c r="D177" s="257"/>
      <c r="E177" s="288"/>
      <c r="F177" s="289"/>
      <c r="G177" s="288"/>
      <c r="H177" s="289"/>
      <c r="I177" s="288"/>
      <c r="J177" s="289"/>
      <c r="K177" s="288"/>
      <c r="L177" s="289"/>
      <c r="M177" s="288"/>
      <c r="N177" s="289"/>
      <c r="O177" s="288"/>
      <c r="P177" s="289"/>
      <c r="Q177" s="288"/>
      <c r="R177" s="289"/>
      <c r="S177" s="288"/>
      <c r="T177" s="289"/>
      <c r="U177" s="288"/>
      <c r="V177" s="289"/>
      <c r="W177" s="288"/>
      <c r="X177" s="289"/>
      <c r="Y177" s="288"/>
      <c r="Z177" s="289"/>
      <c r="AA177" s="288"/>
    </row>
    <row r="178" spans="1:27" ht="25.5" collapsed="1" x14ac:dyDescent="0.2">
      <c r="A178" s="24"/>
      <c r="B178" s="303" t="s">
        <v>216</v>
      </c>
      <c r="C178" s="27">
        <f t="shared" si="37"/>
        <v>0</v>
      </c>
      <c r="D178" s="249"/>
      <c r="E178" s="288"/>
      <c r="F178" s="289"/>
      <c r="G178" s="288"/>
      <c r="H178" s="289"/>
      <c r="I178" s="288"/>
      <c r="J178" s="289"/>
      <c r="K178" s="288"/>
      <c r="L178" s="289"/>
      <c r="M178" s="288"/>
      <c r="N178" s="289"/>
      <c r="O178" s="288"/>
      <c r="P178" s="289"/>
      <c r="Q178" s="288"/>
      <c r="R178" s="289"/>
      <c r="S178" s="288"/>
      <c r="T178" s="289"/>
      <c r="U178" s="288"/>
      <c r="V178" s="289"/>
      <c r="W178" s="288"/>
      <c r="X178" s="289"/>
      <c r="Y178" s="288"/>
      <c r="Z178" s="289"/>
      <c r="AA178" s="288"/>
    </row>
    <row r="179" spans="1:27" x14ac:dyDescent="0.2">
      <c r="A179" s="24"/>
      <c r="B179" s="244" t="s">
        <v>225</v>
      </c>
      <c r="C179" s="84">
        <f t="shared" si="37"/>
        <v>38002</v>
      </c>
      <c r="D179" s="301">
        <v>38002</v>
      </c>
      <c r="E179" s="288"/>
      <c r="F179" s="289"/>
      <c r="G179" s="288"/>
      <c r="H179" s="289"/>
      <c r="I179" s="288"/>
      <c r="J179" s="289"/>
      <c r="K179" s="288"/>
      <c r="L179" s="289"/>
      <c r="M179" s="288"/>
      <c r="N179" s="289"/>
      <c r="O179" s="288"/>
      <c r="P179" s="289"/>
      <c r="Q179" s="288"/>
      <c r="R179" s="289"/>
      <c r="S179" s="288"/>
      <c r="T179" s="289"/>
      <c r="U179" s="288"/>
      <c r="V179" s="289"/>
      <c r="W179" s="288"/>
      <c r="X179" s="289"/>
      <c r="Y179" s="288"/>
      <c r="Z179" s="289"/>
      <c r="AA179" s="288"/>
    </row>
    <row r="180" spans="1:27" hidden="1" outlineLevel="1" x14ac:dyDescent="0.2">
      <c r="A180" s="24"/>
      <c r="B180" s="15" t="s">
        <v>219</v>
      </c>
      <c r="C180" s="135">
        <f t="shared" si="37"/>
        <v>0</v>
      </c>
      <c r="D180" s="256"/>
      <c r="E180" s="288"/>
      <c r="F180" s="289"/>
      <c r="G180" s="288"/>
      <c r="H180" s="289"/>
      <c r="I180" s="288"/>
      <c r="J180" s="289"/>
      <c r="K180" s="288"/>
      <c r="L180" s="289"/>
      <c r="M180" s="288"/>
      <c r="N180" s="289"/>
      <c r="O180" s="288"/>
      <c r="P180" s="289"/>
      <c r="Q180" s="288"/>
      <c r="R180" s="289"/>
      <c r="S180" s="288"/>
      <c r="T180" s="289"/>
      <c r="U180" s="288"/>
      <c r="V180" s="289"/>
      <c r="W180" s="288"/>
      <c r="X180" s="289"/>
      <c r="Y180" s="288"/>
      <c r="Z180" s="289"/>
      <c r="AA180" s="288"/>
    </row>
    <row r="181" spans="1:27" hidden="1" outlineLevel="1" x14ac:dyDescent="0.2">
      <c r="A181" s="24"/>
      <c r="B181" s="15" t="s">
        <v>220</v>
      </c>
      <c r="C181" s="135">
        <f t="shared" si="37"/>
        <v>0</v>
      </c>
      <c r="D181" s="257"/>
      <c r="E181" s="288"/>
      <c r="F181" s="289"/>
      <c r="G181" s="288"/>
      <c r="H181" s="289"/>
      <c r="I181" s="288"/>
      <c r="J181" s="289"/>
      <c r="K181" s="288"/>
      <c r="L181" s="289"/>
      <c r="M181" s="288"/>
      <c r="N181" s="289"/>
      <c r="O181" s="288"/>
      <c r="P181" s="289"/>
      <c r="Q181" s="288"/>
      <c r="R181" s="289"/>
      <c r="S181" s="288"/>
      <c r="T181" s="289"/>
      <c r="U181" s="288"/>
      <c r="V181" s="289"/>
      <c r="W181" s="288"/>
      <c r="X181" s="289"/>
      <c r="Y181" s="288"/>
      <c r="Z181" s="289"/>
      <c r="AA181" s="288"/>
    </row>
    <row r="182" spans="1:27" hidden="1" outlineLevel="1" x14ac:dyDescent="0.2">
      <c r="A182" s="24"/>
      <c r="B182" s="15" t="s">
        <v>221</v>
      </c>
      <c r="C182" s="135">
        <f t="shared" si="37"/>
        <v>0</v>
      </c>
      <c r="D182" s="287"/>
      <c r="E182" s="288"/>
      <c r="F182" s="289"/>
      <c r="G182" s="288"/>
      <c r="H182" s="289"/>
      <c r="I182" s="288"/>
      <c r="J182" s="289"/>
      <c r="K182" s="288"/>
      <c r="L182" s="289"/>
      <c r="M182" s="288"/>
      <c r="N182" s="289"/>
      <c r="O182" s="288"/>
      <c r="P182" s="289"/>
      <c r="Q182" s="288"/>
      <c r="R182" s="289"/>
      <c r="S182" s="288"/>
      <c r="T182" s="289"/>
      <c r="U182" s="288"/>
      <c r="V182" s="289"/>
      <c r="W182" s="288"/>
      <c r="X182" s="289"/>
      <c r="Y182" s="288"/>
      <c r="Z182" s="289"/>
      <c r="AA182" s="288"/>
    </row>
    <row r="183" spans="1:27" ht="25.5" collapsed="1" x14ac:dyDescent="0.2">
      <c r="A183" s="24"/>
      <c r="B183" s="58" t="s">
        <v>226</v>
      </c>
      <c r="C183" s="285">
        <f t="shared" si="37"/>
        <v>84038</v>
      </c>
      <c r="D183" s="192">
        <v>84038</v>
      </c>
      <c r="E183" s="288"/>
      <c r="F183" s="289"/>
      <c r="G183" s="291"/>
      <c r="H183" s="292"/>
      <c r="I183" s="291"/>
      <c r="J183" s="292"/>
      <c r="K183" s="291"/>
      <c r="L183" s="292"/>
      <c r="M183" s="291"/>
      <c r="N183" s="292"/>
      <c r="O183" s="291"/>
      <c r="P183" s="292"/>
      <c r="Q183" s="291"/>
      <c r="R183" s="292"/>
      <c r="S183" s="291"/>
      <c r="T183" s="292"/>
      <c r="U183" s="291"/>
      <c r="V183" s="292"/>
      <c r="W183" s="291"/>
      <c r="X183" s="292"/>
      <c r="Y183" s="291"/>
      <c r="Z183" s="292"/>
      <c r="AA183" s="291"/>
    </row>
    <row r="184" spans="1:27" ht="25.5" hidden="1" outlineLevel="1" x14ac:dyDescent="0.2">
      <c r="A184" s="24"/>
      <c r="B184" s="15" t="s">
        <v>222</v>
      </c>
      <c r="C184" s="84">
        <f>SUM(D184:BZ184)</f>
        <v>0</v>
      </c>
      <c r="D184" s="191"/>
      <c r="E184" s="136"/>
      <c r="F184" s="290"/>
      <c r="G184" s="136"/>
      <c r="H184" s="290"/>
      <c r="I184" s="136"/>
      <c r="J184" s="290"/>
      <c r="K184" s="136"/>
      <c r="L184" s="290"/>
      <c r="M184" s="136"/>
      <c r="N184" s="290"/>
      <c r="O184" s="136"/>
      <c r="P184" s="290"/>
      <c r="Q184" s="136"/>
      <c r="R184" s="290"/>
      <c r="S184" s="136"/>
      <c r="T184" s="290"/>
      <c r="U184" s="136"/>
      <c r="V184" s="290"/>
      <c r="W184" s="136"/>
      <c r="X184" s="290"/>
      <c r="Y184" s="136"/>
      <c r="Z184" s="290"/>
      <c r="AA184" s="140"/>
    </row>
    <row r="185" spans="1:27" ht="25.5" hidden="1" outlineLevel="1" x14ac:dyDescent="0.2">
      <c r="A185" s="24"/>
      <c r="B185" s="15" t="s">
        <v>223</v>
      </c>
      <c r="C185" s="84">
        <f>SUM(D185:BZ185)</f>
        <v>0</v>
      </c>
      <c r="D185" s="192"/>
      <c r="E185" s="133"/>
      <c r="F185" s="200"/>
      <c r="G185" s="133"/>
      <c r="H185" s="200"/>
      <c r="I185" s="133"/>
      <c r="J185" s="200"/>
      <c r="K185" s="133"/>
      <c r="L185" s="200"/>
      <c r="M185" s="133"/>
      <c r="N185" s="200"/>
      <c r="O185" s="133"/>
      <c r="P185" s="200"/>
      <c r="Q185" s="133"/>
      <c r="R185" s="200"/>
      <c r="S185" s="133"/>
      <c r="T185" s="200"/>
      <c r="U185" s="133"/>
      <c r="V185" s="200"/>
      <c r="W185" s="133"/>
      <c r="X185" s="200"/>
      <c r="Y185" s="133"/>
      <c r="Z185" s="200"/>
      <c r="AA185" s="141"/>
    </row>
    <row r="186" spans="1:27" ht="25.5" hidden="1" outlineLevel="1" x14ac:dyDescent="0.2">
      <c r="A186" s="24"/>
      <c r="B186" s="15" t="s">
        <v>241</v>
      </c>
      <c r="C186" s="84">
        <f>SUM(D186:BZ186)</f>
        <v>0</v>
      </c>
      <c r="D186" s="192"/>
      <c r="E186" s="133"/>
      <c r="F186" s="200"/>
      <c r="G186" s="133"/>
      <c r="H186" s="200"/>
      <c r="I186" s="133"/>
      <c r="J186" s="200"/>
      <c r="K186" s="133"/>
      <c r="L186" s="200"/>
      <c r="M186" s="133"/>
      <c r="N186" s="200"/>
      <c r="O186" s="133"/>
      <c r="P186" s="200"/>
      <c r="Q186" s="133"/>
      <c r="R186" s="200"/>
      <c r="S186" s="133"/>
      <c r="T186" s="200"/>
      <c r="U186" s="133"/>
      <c r="V186" s="200"/>
      <c r="W186" s="133"/>
      <c r="X186" s="200"/>
      <c r="Y186" s="133"/>
      <c r="Z186" s="200"/>
      <c r="AA186" s="141"/>
    </row>
    <row r="187" spans="1:27" ht="25.5" hidden="1" outlineLevel="1" x14ac:dyDescent="0.2">
      <c r="A187" s="24"/>
      <c r="B187" s="15" t="s">
        <v>224</v>
      </c>
      <c r="C187" s="84">
        <f>SUM(D187:BZ187)</f>
        <v>0</v>
      </c>
      <c r="D187" s="192"/>
      <c r="E187" s="133"/>
      <c r="F187" s="200"/>
      <c r="G187" s="133"/>
      <c r="H187" s="200"/>
      <c r="I187" s="133"/>
      <c r="J187" s="200"/>
      <c r="K187" s="133"/>
      <c r="L187" s="200"/>
      <c r="M187" s="133"/>
      <c r="N187" s="200"/>
      <c r="O187" s="133"/>
      <c r="P187" s="200"/>
      <c r="Q187" s="133"/>
      <c r="R187" s="200"/>
      <c r="S187" s="133"/>
      <c r="T187" s="200"/>
      <c r="U187" s="133"/>
      <c r="V187" s="200"/>
      <c r="W187" s="133"/>
      <c r="X187" s="200"/>
      <c r="Y187" s="133"/>
      <c r="Z187" s="200"/>
      <c r="AA187" s="141"/>
    </row>
    <row r="188" spans="1:27" collapsed="1" x14ac:dyDescent="0.2">
      <c r="A188" s="1" t="s">
        <v>48</v>
      </c>
      <c r="B188" s="76" t="s">
        <v>110</v>
      </c>
      <c r="C188" s="221">
        <f>SUM(C155:C187)</f>
        <v>36808856</v>
      </c>
      <c r="D188" s="210">
        <f>SUM(D155:D187)</f>
        <v>6315137</v>
      </c>
      <c r="E188" s="218">
        <f t="shared" ref="E188:AA188" si="38">SUM(E155:E187)</f>
        <v>5872002</v>
      </c>
      <c r="F188" s="211">
        <f t="shared" si="38"/>
        <v>56436</v>
      </c>
      <c r="G188" s="218">
        <f t="shared" si="38"/>
        <v>52965</v>
      </c>
      <c r="H188" s="211">
        <f t="shared" si="38"/>
        <v>38000</v>
      </c>
      <c r="I188" s="218">
        <f t="shared" si="38"/>
        <v>1179041</v>
      </c>
      <c r="J188" s="211">
        <f t="shared" si="38"/>
        <v>1600000</v>
      </c>
      <c r="K188" s="218">
        <f t="shared" si="38"/>
        <v>150000</v>
      </c>
      <c r="L188" s="211">
        <f t="shared" si="38"/>
        <v>1600000</v>
      </c>
      <c r="M188" s="218">
        <f t="shared" si="38"/>
        <v>7826872</v>
      </c>
      <c r="N188" s="211">
        <f t="shared" si="38"/>
        <v>132703</v>
      </c>
      <c r="O188" s="218">
        <f t="shared" si="38"/>
        <v>400000</v>
      </c>
      <c r="P188" s="211">
        <f t="shared" si="38"/>
        <v>2980117</v>
      </c>
      <c r="Q188" s="218">
        <f t="shared" si="38"/>
        <v>450000</v>
      </c>
      <c r="R188" s="211">
        <f t="shared" si="38"/>
        <v>300000</v>
      </c>
      <c r="S188" s="218">
        <f t="shared" si="38"/>
        <v>225000</v>
      </c>
      <c r="T188" s="211">
        <f t="shared" si="38"/>
        <v>200000</v>
      </c>
      <c r="U188" s="218">
        <f t="shared" si="38"/>
        <v>175000</v>
      </c>
      <c r="V188" s="211">
        <f t="shared" si="38"/>
        <v>4000000</v>
      </c>
      <c r="W188" s="218">
        <f t="shared" si="38"/>
        <v>2800000</v>
      </c>
      <c r="X188" s="211">
        <f t="shared" si="38"/>
        <v>50000</v>
      </c>
      <c r="Y188" s="218">
        <f t="shared" si="38"/>
        <v>50000</v>
      </c>
      <c r="Z188" s="211">
        <f t="shared" si="38"/>
        <v>0</v>
      </c>
      <c r="AA188" s="220">
        <f t="shared" si="38"/>
        <v>355583</v>
      </c>
    </row>
    <row r="189" spans="1:27" x14ac:dyDescent="0.2">
      <c r="A189" s="1"/>
      <c r="B189" s="187"/>
      <c r="C189" s="184"/>
      <c r="D189" s="185"/>
      <c r="E189" s="186"/>
      <c r="F189" s="186"/>
      <c r="G189" s="186"/>
      <c r="H189" s="186"/>
      <c r="I189" s="186"/>
      <c r="J189" s="186"/>
      <c r="K189" s="186"/>
      <c r="L189" s="186"/>
      <c r="M189" s="186"/>
      <c r="N189" s="186"/>
      <c r="O189" s="186"/>
      <c r="P189" s="186"/>
      <c r="Q189" s="186"/>
      <c r="R189" s="186"/>
      <c r="S189" s="186"/>
      <c r="T189" s="186"/>
      <c r="U189" s="186"/>
      <c r="V189" s="186"/>
      <c r="W189" s="186"/>
      <c r="X189" s="186"/>
      <c r="Y189" s="186"/>
      <c r="Z189" s="186"/>
      <c r="AA189" s="188"/>
    </row>
    <row r="190" spans="1:27" ht="25.5" x14ac:dyDescent="0.2">
      <c r="A190" s="1" t="s">
        <v>150</v>
      </c>
      <c r="B190" s="25" t="s">
        <v>101</v>
      </c>
      <c r="C190" s="36"/>
      <c r="D190" s="98"/>
      <c r="E190" s="48"/>
      <c r="F190" s="48"/>
      <c r="G190" s="48"/>
      <c r="H190" s="48"/>
      <c r="I190" s="48"/>
      <c r="J190" s="48"/>
      <c r="K190" s="48"/>
      <c r="L190" s="48"/>
      <c r="M190" s="48"/>
      <c r="N190" s="48"/>
      <c r="O190" s="48"/>
      <c r="P190" s="48"/>
      <c r="Q190" s="48"/>
      <c r="R190" s="48"/>
      <c r="S190" s="48"/>
      <c r="T190" s="48"/>
      <c r="U190" s="48"/>
      <c r="V190" s="48"/>
      <c r="W190" s="48"/>
      <c r="X190" s="48"/>
      <c r="Y190" s="48"/>
      <c r="Z190" s="48"/>
      <c r="AA190" s="167"/>
    </row>
    <row r="191" spans="1:27" x14ac:dyDescent="0.2">
      <c r="A191" s="1"/>
      <c r="B191" s="49"/>
      <c r="C191" s="38"/>
      <c r="D191" s="7"/>
      <c r="E191" s="7"/>
      <c r="F191" s="7"/>
      <c r="G191" s="7"/>
      <c r="H191" s="7"/>
      <c r="I191" s="7"/>
      <c r="J191" s="7"/>
      <c r="K191" s="7"/>
      <c r="L191" s="7"/>
      <c r="M191" s="7"/>
      <c r="N191" s="7"/>
      <c r="O191" s="7"/>
      <c r="P191" s="7"/>
      <c r="Q191" s="7"/>
      <c r="R191" s="7"/>
      <c r="S191" s="7"/>
      <c r="T191" s="7"/>
      <c r="U191" s="7"/>
      <c r="V191" s="7"/>
      <c r="W191" s="7"/>
      <c r="X191" s="7"/>
      <c r="Y191" s="7"/>
      <c r="Z191" s="7"/>
      <c r="AA191" s="142"/>
    </row>
    <row r="192" spans="1:27" x14ac:dyDescent="0.2">
      <c r="A192" s="1" t="s">
        <v>49</v>
      </c>
      <c r="B192" s="50" t="s">
        <v>24</v>
      </c>
      <c r="C192" s="47" t="s">
        <v>16</v>
      </c>
      <c r="D192" s="7"/>
      <c r="E192" s="6"/>
      <c r="F192" s="6"/>
      <c r="G192" s="6"/>
      <c r="H192" s="6"/>
      <c r="I192" s="6"/>
      <c r="J192" s="6"/>
      <c r="K192" s="6"/>
      <c r="L192" s="6"/>
      <c r="M192" s="6"/>
      <c r="N192" s="6"/>
      <c r="O192" s="6"/>
      <c r="P192" s="6"/>
      <c r="Q192" s="6"/>
      <c r="R192" s="6"/>
      <c r="S192" s="6"/>
      <c r="T192" s="6"/>
      <c r="U192" s="6"/>
      <c r="V192" s="6"/>
      <c r="W192" s="6"/>
      <c r="X192" s="6"/>
      <c r="Y192" s="6"/>
      <c r="Z192" s="6"/>
      <c r="AA192" s="143"/>
    </row>
    <row r="193" spans="1:27" x14ac:dyDescent="0.2">
      <c r="A193" s="1"/>
      <c r="B193" s="304" t="s">
        <v>193</v>
      </c>
      <c r="C193" s="30">
        <f>SUM(D193:BZ193)</f>
        <v>0</v>
      </c>
      <c r="D193" s="193">
        <v>0</v>
      </c>
      <c r="E193" s="27">
        <v>0</v>
      </c>
      <c r="F193" s="198">
        <v>0</v>
      </c>
      <c r="G193" s="27">
        <v>0</v>
      </c>
      <c r="H193" s="198">
        <v>0</v>
      </c>
      <c r="I193" s="27">
        <v>0</v>
      </c>
      <c r="J193" s="198">
        <v>0</v>
      </c>
      <c r="K193" s="27">
        <v>0</v>
      </c>
      <c r="L193" s="198">
        <v>0</v>
      </c>
      <c r="M193" s="27">
        <v>0</v>
      </c>
      <c r="N193" s="198">
        <v>0</v>
      </c>
      <c r="O193" s="27">
        <v>0</v>
      </c>
      <c r="P193" s="198">
        <v>0</v>
      </c>
      <c r="Q193" s="27">
        <v>0</v>
      </c>
      <c r="R193" s="198">
        <v>0</v>
      </c>
      <c r="S193" s="27">
        <v>0</v>
      </c>
      <c r="T193" s="198">
        <v>0</v>
      </c>
      <c r="U193" s="27">
        <v>0</v>
      </c>
      <c r="V193" s="198">
        <v>0</v>
      </c>
      <c r="W193" s="27">
        <v>0</v>
      </c>
      <c r="X193" s="198">
        <v>0</v>
      </c>
      <c r="Y193" s="27">
        <v>0</v>
      </c>
      <c r="Z193" s="198">
        <v>0</v>
      </c>
      <c r="AA193" s="151">
        <v>0</v>
      </c>
    </row>
    <row r="194" spans="1:27" ht="13.5" thickBot="1" x14ac:dyDescent="0.25">
      <c r="A194" s="1" t="s">
        <v>50</v>
      </c>
      <c r="B194" s="54" t="s">
        <v>153</v>
      </c>
      <c r="C194" s="222">
        <f>SUM(D194:BZ194)</f>
        <v>0</v>
      </c>
      <c r="D194" s="196">
        <f>SUM(D193:D193)</f>
        <v>0</v>
      </c>
      <c r="E194" s="224">
        <f t="shared" ref="E194" si="39">SUM(E193:E193)</f>
        <v>0</v>
      </c>
      <c r="F194" s="201">
        <f t="shared" ref="F194:AA194" si="40">SUM(F193:F193)</f>
        <v>0</v>
      </c>
      <c r="G194" s="224">
        <f t="shared" si="40"/>
        <v>0</v>
      </c>
      <c r="H194" s="201">
        <f t="shared" si="40"/>
        <v>0</v>
      </c>
      <c r="I194" s="224">
        <f t="shared" si="40"/>
        <v>0</v>
      </c>
      <c r="J194" s="201">
        <f t="shared" si="40"/>
        <v>0</v>
      </c>
      <c r="K194" s="224">
        <f t="shared" si="40"/>
        <v>0</v>
      </c>
      <c r="L194" s="201">
        <f t="shared" si="40"/>
        <v>0</v>
      </c>
      <c r="M194" s="224">
        <f t="shared" si="40"/>
        <v>0</v>
      </c>
      <c r="N194" s="201">
        <f t="shared" si="40"/>
        <v>0</v>
      </c>
      <c r="O194" s="224">
        <f t="shared" si="40"/>
        <v>0</v>
      </c>
      <c r="P194" s="201">
        <f t="shared" si="40"/>
        <v>0</v>
      </c>
      <c r="Q194" s="224">
        <f t="shared" si="40"/>
        <v>0</v>
      </c>
      <c r="R194" s="201">
        <f t="shared" si="40"/>
        <v>0</v>
      </c>
      <c r="S194" s="224">
        <f t="shared" si="40"/>
        <v>0</v>
      </c>
      <c r="T194" s="201">
        <f t="shared" si="40"/>
        <v>0</v>
      </c>
      <c r="U194" s="224">
        <f t="shared" si="40"/>
        <v>0</v>
      </c>
      <c r="V194" s="201">
        <f t="shared" si="40"/>
        <v>0</v>
      </c>
      <c r="W194" s="224">
        <f t="shared" si="40"/>
        <v>0</v>
      </c>
      <c r="X194" s="201">
        <f t="shared" si="40"/>
        <v>0</v>
      </c>
      <c r="Y194" s="224">
        <f t="shared" si="40"/>
        <v>0</v>
      </c>
      <c r="Z194" s="201">
        <f t="shared" si="40"/>
        <v>0</v>
      </c>
      <c r="AA194" s="225">
        <f t="shared" si="40"/>
        <v>0</v>
      </c>
    </row>
    <row r="195" spans="1:27" x14ac:dyDescent="0.2">
      <c r="A195" s="24"/>
      <c r="B195" s="11"/>
      <c r="C195" s="37"/>
      <c r="D195" s="7"/>
      <c r="E195" s="7"/>
      <c r="F195" s="7"/>
      <c r="G195" s="7"/>
      <c r="H195" s="7"/>
      <c r="I195" s="7"/>
      <c r="J195" s="7"/>
      <c r="K195" s="7"/>
      <c r="L195" s="7"/>
      <c r="M195" s="7"/>
      <c r="N195" s="7"/>
      <c r="O195" s="7"/>
      <c r="P195" s="7"/>
      <c r="Q195" s="7"/>
      <c r="R195" s="7"/>
      <c r="S195" s="7"/>
      <c r="T195" s="7"/>
      <c r="U195" s="7"/>
      <c r="V195" s="7"/>
      <c r="W195" s="7"/>
      <c r="X195" s="7"/>
      <c r="Y195" s="7"/>
      <c r="Z195" s="7"/>
      <c r="AA195" s="7"/>
    </row>
    <row r="196" spans="1:27" ht="13.5" thickBot="1" x14ac:dyDescent="0.25">
      <c r="A196" s="24"/>
      <c r="B196" s="60" t="s">
        <v>120</v>
      </c>
      <c r="C196" s="37"/>
      <c r="D196" s="7"/>
      <c r="E196" s="7"/>
      <c r="F196" s="7"/>
      <c r="G196" s="7"/>
      <c r="H196" s="7"/>
      <c r="I196" s="7"/>
      <c r="J196" s="7"/>
      <c r="K196" s="7"/>
      <c r="L196" s="7"/>
      <c r="M196" s="7"/>
      <c r="N196" s="7"/>
      <c r="O196" s="7"/>
      <c r="P196" s="7"/>
      <c r="Q196" s="7"/>
      <c r="R196" s="7"/>
      <c r="S196" s="7"/>
      <c r="T196" s="7"/>
      <c r="U196" s="7"/>
      <c r="V196" s="7"/>
      <c r="W196" s="7"/>
      <c r="X196" s="7"/>
      <c r="Y196" s="7"/>
      <c r="Z196" s="7"/>
      <c r="AA196" s="7"/>
    </row>
    <row r="197" spans="1:27" s="10" customFormat="1" x14ac:dyDescent="0.2">
      <c r="A197" s="24"/>
      <c r="B197" s="127" t="s">
        <v>59</v>
      </c>
      <c r="C197" s="146" t="s">
        <v>16</v>
      </c>
      <c r="D197" s="128"/>
      <c r="E197" s="128"/>
      <c r="F197" s="128"/>
      <c r="G197" s="128"/>
      <c r="H197" s="128"/>
      <c r="I197" s="128"/>
      <c r="J197" s="128"/>
      <c r="K197" s="128"/>
      <c r="L197" s="128"/>
      <c r="M197" s="128"/>
      <c r="N197" s="128"/>
      <c r="O197" s="128"/>
      <c r="P197" s="128"/>
      <c r="Q197" s="128"/>
      <c r="R197" s="128"/>
      <c r="S197" s="128"/>
      <c r="T197" s="128"/>
      <c r="U197" s="128"/>
      <c r="V197" s="128"/>
      <c r="W197" s="128"/>
      <c r="X197" s="128"/>
      <c r="Y197" s="128"/>
      <c r="Z197" s="128"/>
      <c r="AA197" s="129"/>
    </row>
    <row r="198" spans="1:27" ht="38.25" x14ac:dyDescent="0.2">
      <c r="A198" s="24" t="s">
        <v>51</v>
      </c>
      <c r="B198" s="130" t="str">
        <f>B98</f>
        <v>Source of Funds</v>
      </c>
      <c r="C198" s="121"/>
      <c r="D198" s="311" t="str">
        <f t="shared" ref="D198:AA198" si="41">D111</f>
        <v>General Fund Appropriations</v>
      </c>
      <c r="E198" s="312" t="str">
        <f t="shared" si="41"/>
        <v>Judicial Circuit State Support</v>
      </c>
      <c r="F198" s="311" t="str">
        <f t="shared" si="41"/>
        <v>Richland County Drug Court</v>
      </c>
      <c r="G198" s="312" t="str">
        <f t="shared" si="41"/>
        <v>Kershaw County Drug Court</v>
      </c>
      <c r="H198" s="311" t="str">
        <f t="shared" si="41"/>
        <v>Saluda County Drug Court</v>
      </c>
      <c r="I198" s="312" t="str">
        <f t="shared" si="41"/>
        <v>DUI Prosecution</v>
      </c>
      <c r="J198" s="311" t="str">
        <f t="shared" si="41"/>
        <v>Criminal Domestic Violence Prosecutor</v>
      </c>
      <c r="K198" s="312" t="str">
        <f t="shared" si="41"/>
        <v>12th Judicial Circuit Drug Court</v>
      </c>
      <c r="L198" s="311" t="str">
        <f t="shared" si="41"/>
        <v>Violent Crime Prosecution</v>
      </c>
      <c r="M198" s="312" t="str">
        <f t="shared" si="41"/>
        <v>Caseload Equalization Funding</v>
      </c>
      <c r="N198" s="311" t="str">
        <f t="shared" si="41"/>
        <v>Victim's Assistance Program</v>
      </c>
      <c r="O198" s="312" t="str">
        <f t="shared" si="41"/>
        <v xml:space="preserve">SC Centers for Fathers and Families </v>
      </c>
      <c r="P198" s="311" t="str">
        <f t="shared" si="41"/>
        <v>Summary Court Violence Prosecution</v>
      </c>
      <c r="Q198" s="312" t="str">
        <f t="shared" si="41"/>
        <v>Fee for Motions</v>
      </c>
      <c r="R198" s="311" t="str">
        <f t="shared" si="41"/>
        <v>Family &amp; Circuit Court Filing Fee</v>
      </c>
      <c r="S198" s="312" t="str">
        <f t="shared" si="41"/>
        <v>Conditional  Discharge - General Sessions</v>
      </c>
      <c r="T198" s="311" t="str">
        <f t="shared" si="41"/>
        <v xml:space="preserve">Conditional  Discharge - Magistrate </v>
      </c>
      <c r="U198" s="312" t="str">
        <f t="shared" si="41"/>
        <v>Conditional Discharge - Municipal</v>
      </c>
      <c r="V198" s="311" t="str">
        <f t="shared" si="41"/>
        <v>Conviction Surcharge - Law Enforcement Funding</v>
      </c>
      <c r="W198" s="312" t="str">
        <f t="shared" si="41"/>
        <v>Drug Conviction Surcharge</v>
      </c>
      <c r="X198" s="311" t="str">
        <f t="shared" si="41"/>
        <v>Traffic Education Program App Fee - Magistrate</v>
      </c>
      <c r="Y198" s="312" t="str">
        <f t="shared" si="41"/>
        <v>Traffic Education Program App Fee - Municipality</v>
      </c>
      <c r="Z198" s="311" t="str">
        <f t="shared" si="41"/>
        <v>Refund of prior year</v>
      </c>
      <c r="AA198" s="313" t="str">
        <f t="shared" si="41"/>
        <v>Federal Grant</v>
      </c>
    </row>
    <row r="199" spans="1:27" x14ac:dyDescent="0.2">
      <c r="A199" s="1" t="s">
        <v>52</v>
      </c>
      <c r="B199" s="18" t="str">
        <f>B99</f>
        <v xml:space="preserve">Recurring or one-time? </v>
      </c>
      <c r="C199" s="75"/>
      <c r="D199" s="314" t="str">
        <f>D112</f>
        <v>Recurring</v>
      </c>
      <c r="E199" s="315" t="s">
        <v>199</v>
      </c>
      <c r="F199" s="314" t="str">
        <f t="shared" ref="F199:AA199" si="42">F112</f>
        <v>Recurring</v>
      </c>
      <c r="G199" s="315" t="str">
        <f t="shared" si="42"/>
        <v>Recurring</v>
      </c>
      <c r="H199" s="314" t="str">
        <f t="shared" si="42"/>
        <v>Recurring</v>
      </c>
      <c r="I199" s="315" t="str">
        <f t="shared" si="42"/>
        <v>Recurring</v>
      </c>
      <c r="J199" s="314" t="str">
        <f t="shared" si="42"/>
        <v>Recurring</v>
      </c>
      <c r="K199" s="315" t="str">
        <f t="shared" si="42"/>
        <v>Recurring</v>
      </c>
      <c r="L199" s="314" t="str">
        <f t="shared" si="42"/>
        <v>Recurring</v>
      </c>
      <c r="M199" s="315" t="str">
        <f t="shared" si="42"/>
        <v>Recurring</v>
      </c>
      <c r="N199" s="314" t="str">
        <f t="shared" si="42"/>
        <v>Recurring</v>
      </c>
      <c r="O199" s="315" t="str">
        <f t="shared" si="42"/>
        <v>Recurring</v>
      </c>
      <c r="P199" s="314" t="str">
        <f t="shared" si="42"/>
        <v>Recurring</v>
      </c>
      <c r="Q199" s="315" t="str">
        <f t="shared" si="42"/>
        <v>Recurring</v>
      </c>
      <c r="R199" s="314" t="str">
        <f t="shared" si="42"/>
        <v>Recurring</v>
      </c>
      <c r="S199" s="315" t="str">
        <f t="shared" si="42"/>
        <v>Recurring</v>
      </c>
      <c r="T199" s="314" t="str">
        <f t="shared" si="42"/>
        <v>Recurring</v>
      </c>
      <c r="U199" s="315" t="str">
        <f t="shared" si="42"/>
        <v>Recurring</v>
      </c>
      <c r="V199" s="314" t="str">
        <f t="shared" si="42"/>
        <v>Recurring</v>
      </c>
      <c r="W199" s="315" t="str">
        <f t="shared" si="42"/>
        <v>Recurring</v>
      </c>
      <c r="X199" s="314" t="str">
        <f t="shared" si="42"/>
        <v>Recurring</v>
      </c>
      <c r="Y199" s="315" t="str">
        <f t="shared" si="42"/>
        <v>Recurring</v>
      </c>
      <c r="Z199" s="314" t="str">
        <f t="shared" si="42"/>
        <v>One-Time</v>
      </c>
      <c r="AA199" s="316" t="str">
        <f t="shared" si="42"/>
        <v>Recurring</v>
      </c>
    </row>
    <row r="200" spans="1:27" x14ac:dyDescent="0.2">
      <c r="A200" s="1" t="s">
        <v>53</v>
      </c>
      <c r="B200" s="18" t="str">
        <f>B100</f>
        <v>State, Federal, or Other?</v>
      </c>
      <c r="C200" s="75"/>
      <c r="D200" s="314" t="str">
        <f>D113</f>
        <v>State</v>
      </c>
      <c r="E200" s="315" t="s">
        <v>6</v>
      </c>
      <c r="F200" s="314" t="str">
        <f t="shared" ref="F200:AA200" si="43">F113</f>
        <v>State</v>
      </c>
      <c r="G200" s="315" t="str">
        <f t="shared" si="43"/>
        <v>State</v>
      </c>
      <c r="H200" s="314" t="str">
        <f t="shared" si="43"/>
        <v>State</v>
      </c>
      <c r="I200" s="315" t="str">
        <f t="shared" si="43"/>
        <v>State</v>
      </c>
      <c r="J200" s="314" t="str">
        <f t="shared" si="43"/>
        <v>State</v>
      </c>
      <c r="K200" s="315" t="str">
        <f t="shared" si="43"/>
        <v>State</v>
      </c>
      <c r="L200" s="314" t="str">
        <f t="shared" si="43"/>
        <v>State</v>
      </c>
      <c r="M200" s="315" t="str">
        <f t="shared" si="43"/>
        <v>State</v>
      </c>
      <c r="N200" s="314" t="str">
        <f t="shared" si="43"/>
        <v>State</v>
      </c>
      <c r="O200" s="315" t="str">
        <f t="shared" si="43"/>
        <v>State</v>
      </c>
      <c r="P200" s="314" t="str">
        <f t="shared" si="43"/>
        <v>State</v>
      </c>
      <c r="Q200" s="315" t="str">
        <f t="shared" si="43"/>
        <v>Other</v>
      </c>
      <c r="R200" s="314" t="str">
        <f t="shared" si="43"/>
        <v>Other</v>
      </c>
      <c r="S200" s="315" t="str">
        <f t="shared" si="43"/>
        <v>Other</v>
      </c>
      <c r="T200" s="314" t="str">
        <f t="shared" si="43"/>
        <v>Other</v>
      </c>
      <c r="U200" s="315" t="str">
        <f t="shared" si="43"/>
        <v>Other</v>
      </c>
      <c r="V200" s="314" t="str">
        <f t="shared" si="43"/>
        <v>Other</v>
      </c>
      <c r="W200" s="315" t="str">
        <f t="shared" si="43"/>
        <v>Other</v>
      </c>
      <c r="X200" s="314" t="str">
        <f t="shared" si="43"/>
        <v>Other</v>
      </c>
      <c r="Y200" s="315" t="str">
        <f t="shared" si="43"/>
        <v>Other</v>
      </c>
      <c r="Z200" s="314" t="str">
        <f t="shared" si="43"/>
        <v>State</v>
      </c>
      <c r="AA200" s="316" t="str">
        <f t="shared" si="43"/>
        <v>Federal</v>
      </c>
    </row>
    <row r="201" spans="1:27" ht="38.25" x14ac:dyDescent="0.2">
      <c r="A201" s="24" t="s">
        <v>54</v>
      </c>
      <c r="B201" s="18" t="str">
        <f>B101</f>
        <v>State Funded Program Description in the General Appropriations Act</v>
      </c>
      <c r="C201" s="74"/>
      <c r="D201" s="317" t="str">
        <f t="shared" ref="D201:AA201" si="44">D133</f>
        <v>I. Administration; II. Offices of Circuit Solicitors, III. Employee Benefits</v>
      </c>
      <c r="E201" s="309" t="str">
        <f t="shared" si="44"/>
        <v>II. Offices of Circuit Solicitors</v>
      </c>
      <c r="F201" s="317" t="str">
        <f t="shared" si="44"/>
        <v>II. Offices of Circuit Solicitors</v>
      </c>
      <c r="G201" s="309" t="str">
        <f t="shared" si="44"/>
        <v>II. Offices of Circuit Solicitors</v>
      </c>
      <c r="H201" s="317" t="str">
        <f t="shared" si="44"/>
        <v>II. Offices of Circuit Solicitors</v>
      </c>
      <c r="I201" s="309" t="str">
        <f t="shared" si="44"/>
        <v>II. Offices of Circuit Solicitors</v>
      </c>
      <c r="J201" s="317" t="str">
        <f t="shared" si="44"/>
        <v>II. Offices of Circuit Solicitors</v>
      </c>
      <c r="K201" s="309" t="str">
        <f t="shared" si="44"/>
        <v>II. Offices of Circuit Solicitors</v>
      </c>
      <c r="L201" s="317" t="str">
        <f t="shared" si="44"/>
        <v>II. Offices of Circuit Solicitors</v>
      </c>
      <c r="M201" s="309" t="str">
        <f t="shared" si="44"/>
        <v>II. Offices of Circuit Solicitors</v>
      </c>
      <c r="N201" s="317" t="str">
        <f t="shared" si="44"/>
        <v>II. Offices of Circuit Solicitors</v>
      </c>
      <c r="O201" s="309" t="str">
        <f t="shared" si="44"/>
        <v>II. Offices of Circuit Solicitors</v>
      </c>
      <c r="P201" s="317" t="str">
        <f t="shared" si="44"/>
        <v>II. Offices of Circuit Solicitors</v>
      </c>
      <c r="Q201" s="309" t="str">
        <f t="shared" si="44"/>
        <v xml:space="preserve">II. Offices of Circuit Solicitors </v>
      </c>
      <c r="R201" s="317" t="str">
        <f t="shared" si="44"/>
        <v>II. Offices of Circuit Solicitors</v>
      </c>
      <c r="S201" s="309" t="str">
        <f t="shared" si="44"/>
        <v>II. Offices of Circuit Solicitors</v>
      </c>
      <c r="T201" s="317" t="str">
        <f t="shared" si="44"/>
        <v>II. Offices of Circuit Solicitors</v>
      </c>
      <c r="U201" s="309" t="str">
        <f t="shared" si="44"/>
        <v>II. Offices of Circuit Solicitors</v>
      </c>
      <c r="V201" s="317" t="str">
        <f t="shared" si="44"/>
        <v>II. Offices of Circuit Solicitors</v>
      </c>
      <c r="W201" s="309" t="str">
        <f t="shared" si="44"/>
        <v>II. Offices of Circuit Solicitors</v>
      </c>
      <c r="X201" s="317" t="str">
        <f t="shared" si="44"/>
        <v>II. Offices of Circuit Solicitors</v>
      </c>
      <c r="Y201" s="309" t="str">
        <f t="shared" si="44"/>
        <v>II. Offices of Circuit Solicitors</v>
      </c>
      <c r="Z201" s="317" t="str">
        <f t="shared" si="44"/>
        <v>I. Administration</v>
      </c>
      <c r="AA201" s="318" t="str">
        <f t="shared" si="44"/>
        <v xml:space="preserve">I. Administration, III. Employee Benefits </v>
      </c>
    </row>
    <row r="202" spans="1:27" x14ac:dyDescent="0.2">
      <c r="A202" s="1" t="s">
        <v>55</v>
      </c>
      <c r="B202" s="18" t="str">
        <f t="shared" ref="B202:AA202" si="45">B140</f>
        <v xml:space="preserve">Total allowed to spend by END of 2017-18  </v>
      </c>
      <c r="C202" s="73">
        <f t="shared" si="45"/>
        <v>36808856.109999999</v>
      </c>
      <c r="D202" s="192">
        <f t="shared" si="45"/>
        <v>6315137.1100000003</v>
      </c>
      <c r="E202" s="72">
        <f t="shared" si="45"/>
        <v>5872002</v>
      </c>
      <c r="F202" s="192">
        <f t="shared" si="45"/>
        <v>56436</v>
      </c>
      <c r="G202" s="72">
        <f t="shared" si="45"/>
        <v>52965</v>
      </c>
      <c r="H202" s="192">
        <f t="shared" si="45"/>
        <v>38000</v>
      </c>
      <c r="I202" s="72">
        <f t="shared" si="45"/>
        <v>1179041</v>
      </c>
      <c r="J202" s="192">
        <f t="shared" si="45"/>
        <v>1600000</v>
      </c>
      <c r="K202" s="72">
        <f t="shared" si="45"/>
        <v>150000</v>
      </c>
      <c r="L202" s="192">
        <f t="shared" si="45"/>
        <v>1600000</v>
      </c>
      <c r="M202" s="72">
        <f t="shared" si="45"/>
        <v>7826872</v>
      </c>
      <c r="N202" s="192">
        <f t="shared" si="45"/>
        <v>132703</v>
      </c>
      <c r="O202" s="72">
        <f t="shared" si="45"/>
        <v>400000</v>
      </c>
      <c r="P202" s="192">
        <f t="shared" si="45"/>
        <v>2980117</v>
      </c>
      <c r="Q202" s="72">
        <f t="shared" si="45"/>
        <v>450000</v>
      </c>
      <c r="R202" s="192">
        <f t="shared" si="45"/>
        <v>300000</v>
      </c>
      <c r="S202" s="72">
        <f t="shared" si="45"/>
        <v>225000</v>
      </c>
      <c r="T202" s="192">
        <f t="shared" si="45"/>
        <v>200000</v>
      </c>
      <c r="U202" s="72">
        <f t="shared" si="45"/>
        <v>175000</v>
      </c>
      <c r="V202" s="192">
        <f t="shared" si="45"/>
        <v>4000000</v>
      </c>
      <c r="W202" s="72">
        <f t="shared" si="45"/>
        <v>2800000</v>
      </c>
      <c r="X202" s="192">
        <f t="shared" si="45"/>
        <v>50000</v>
      </c>
      <c r="Y202" s="72">
        <f t="shared" si="45"/>
        <v>50000</v>
      </c>
      <c r="Z202" s="192">
        <f t="shared" si="45"/>
        <v>0</v>
      </c>
      <c r="AA202" s="131">
        <f t="shared" si="45"/>
        <v>355583</v>
      </c>
    </row>
    <row r="203" spans="1:27" x14ac:dyDescent="0.2">
      <c r="A203" s="1" t="s">
        <v>56</v>
      </c>
      <c r="B203" s="18" t="s">
        <v>60</v>
      </c>
      <c r="C203" s="73">
        <f>C188</f>
        <v>36808856</v>
      </c>
      <c r="D203" s="192">
        <f>D188</f>
        <v>6315137</v>
      </c>
      <c r="E203" s="72">
        <f t="shared" ref="E203:AA203" si="46">E188</f>
        <v>5872002</v>
      </c>
      <c r="F203" s="192">
        <f t="shared" si="46"/>
        <v>56436</v>
      </c>
      <c r="G203" s="72">
        <f t="shared" si="46"/>
        <v>52965</v>
      </c>
      <c r="H203" s="192">
        <f t="shared" si="46"/>
        <v>38000</v>
      </c>
      <c r="I203" s="72">
        <f t="shared" si="46"/>
        <v>1179041</v>
      </c>
      <c r="J203" s="192">
        <f t="shared" si="46"/>
        <v>1600000</v>
      </c>
      <c r="K203" s="72">
        <f t="shared" si="46"/>
        <v>150000</v>
      </c>
      <c r="L203" s="192">
        <f t="shared" si="46"/>
        <v>1600000</v>
      </c>
      <c r="M203" s="72">
        <f t="shared" si="46"/>
        <v>7826872</v>
      </c>
      <c r="N203" s="192">
        <f t="shared" si="46"/>
        <v>132703</v>
      </c>
      <c r="O203" s="72">
        <f t="shared" si="46"/>
        <v>400000</v>
      </c>
      <c r="P203" s="192">
        <f t="shared" si="46"/>
        <v>2980117</v>
      </c>
      <c r="Q203" s="72">
        <f t="shared" si="46"/>
        <v>450000</v>
      </c>
      <c r="R203" s="192">
        <f t="shared" si="46"/>
        <v>300000</v>
      </c>
      <c r="S203" s="72">
        <f t="shared" si="46"/>
        <v>225000</v>
      </c>
      <c r="T203" s="192">
        <f t="shared" si="46"/>
        <v>200000</v>
      </c>
      <c r="U203" s="72">
        <f t="shared" si="46"/>
        <v>175000</v>
      </c>
      <c r="V203" s="192">
        <f t="shared" si="46"/>
        <v>4000000</v>
      </c>
      <c r="W203" s="72">
        <f t="shared" si="46"/>
        <v>2800000</v>
      </c>
      <c r="X203" s="192">
        <f t="shared" si="46"/>
        <v>50000</v>
      </c>
      <c r="Y203" s="72">
        <f t="shared" si="46"/>
        <v>50000</v>
      </c>
      <c r="Z203" s="192">
        <f t="shared" si="46"/>
        <v>0</v>
      </c>
      <c r="AA203" s="131">
        <f t="shared" si="46"/>
        <v>355583</v>
      </c>
    </row>
    <row r="204" spans="1:27" s="2" customFormat="1" x14ac:dyDescent="0.2">
      <c r="A204" s="1" t="s">
        <v>57</v>
      </c>
      <c r="B204" s="18" t="s">
        <v>61</v>
      </c>
      <c r="C204" s="73">
        <f>C194</f>
        <v>0</v>
      </c>
      <c r="D204" s="192">
        <f>D194</f>
        <v>0</v>
      </c>
      <c r="E204" s="72">
        <f t="shared" ref="E204:AA204" si="47">E194</f>
        <v>0</v>
      </c>
      <c r="F204" s="192">
        <f t="shared" si="47"/>
        <v>0</v>
      </c>
      <c r="G204" s="72">
        <f t="shared" si="47"/>
        <v>0</v>
      </c>
      <c r="H204" s="192">
        <f t="shared" si="47"/>
        <v>0</v>
      </c>
      <c r="I204" s="72">
        <f t="shared" si="47"/>
        <v>0</v>
      </c>
      <c r="J204" s="192">
        <f t="shared" si="47"/>
        <v>0</v>
      </c>
      <c r="K204" s="72">
        <f t="shared" si="47"/>
        <v>0</v>
      </c>
      <c r="L204" s="192">
        <f t="shared" si="47"/>
        <v>0</v>
      </c>
      <c r="M204" s="72">
        <f t="shared" si="47"/>
        <v>0</v>
      </c>
      <c r="N204" s="192">
        <f t="shared" si="47"/>
        <v>0</v>
      </c>
      <c r="O204" s="72">
        <f t="shared" si="47"/>
        <v>0</v>
      </c>
      <c r="P204" s="192">
        <f t="shared" si="47"/>
        <v>0</v>
      </c>
      <c r="Q204" s="72">
        <f t="shared" si="47"/>
        <v>0</v>
      </c>
      <c r="R204" s="192">
        <f t="shared" si="47"/>
        <v>0</v>
      </c>
      <c r="S204" s="72">
        <f t="shared" si="47"/>
        <v>0</v>
      </c>
      <c r="T204" s="192">
        <f t="shared" si="47"/>
        <v>0</v>
      </c>
      <c r="U204" s="72">
        <f t="shared" si="47"/>
        <v>0</v>
      </c>
      <c r="V204" s="192">
        <f t="shared" si="47"/>
        <v>0</v>
      </c>
      <c r="W204" s="72">
        <f t="shared" si="47"/>
        <v>0</v>
      </c>
      <c r="X204" s="192">
        <f t="shared" si="47"/>
        <v>0</v>
      </c>
      <c r="Y204" s="72">
        <f t="shared" si="47"/>
        <v>0</v>
      </c>
      <c r="Z204" s="192">
        <f t="shared" si="47"/>
        <v>0</v>
      </c>
      <c r="AA204" s="131">
        <f t="shared" si="47"/>
        <v>0</v>
      </c>
    </row>
    <row r="205" spans="1:27" s="39" customFormat="1" ht="13.5" thickBot="1" x14ac:dyDescent="0.25">
      <c r="A205" s="227" t="s">
        <v>58</v>
      </c>
      <c r="B205" s="132" t="s">
        <v>62</v>
      </c>
      <c r="C205" s="223">
        <f t="shared" ref="C205:AA205" si="48">C202-C203-C204</f>
        <v>0.10999999940395355</v>
      </c>
      <c r="D205" s="207">
        <f t="shared" si="48"/>
        <v>0.11000000033527613</v>
      </c>
      <c r="E205" s="223">
        <f t="shared" si="48"/>
        <v>0</v>
      </c>
      <c r="F205" s="236">
        <f t="shared" si="48"/>
        <v>0</v>
      </c>
      <c r="G205" s="223">
        <f t="shared" si="48"/>
        <v>0</v>
      </c>
      <c r="H205" s="236">
        <f t="shared" si="48"/>
        <v>0</v>
      </c>
      <c r="I205" s="223">
        <f t="shared" si="48"/>
        <v>0</v>
      </c>
      <c r="J205" s="236">
        <f t="shared" si="48"/>
        <v>0</v>
      </c>
      <c r="K205" s="223">
        <f t="shared" si="48"/>
        <v>0</v>
      </c>
      <c r="L205" s="236">
        <f t="shared" si="48"/>
        <v>0</v>
      </c>
      <c r="M205" s="223">
        <f t="shared" si="48"/>
        <v>0</v>
      </c>
      <c r="N205" s="236">
        <f t="shared" si="48"/>
        <v>0</v>
      </c>
      <c r="O205" s="223">
        <f t="shared" si="48"/>
        <v>0</v>
      </c>
      <c r="P205" s="236">
        <f t="shared" si="48"/>
        <v>0</v>
      </c>
      <c r="Q205" s="223">
        <f t="shared" si="48"/>
        <v>0</v>
      </c>
      <c r="R205" s="236">
        <f t="shared" si="48"/>
        <v>0</v>
      </c>
      <c r="S205" s="223">
        <f t="shared" si="48"/>
        <v>0</v>
      </c>
      <c r="T205" s="236">
        <f t="shared" si="48"/>
        <v>0</v>
      </c>
      <c r="U205" s="223">
        <f t="shared" si="48"/>
        <v>0</v>
      </c>
      <c r="V205" s="236">
        <f t="shared" si="48"/>
        <v>0</v>
      </c>
      <c r="W205" s="223">
        <f t="shared" si="48"/>
        <v>0</v>
      </c>
      <c r="X205" s="236">
        <f t="shared" si="48"/>
        <v>0</v>
      </c>
      <c r="Y205" s="223">
        <f t="shared" si="48"/>
        <v>0</v>
      </c>
      <c r="Z205" s="236">
        <f t="shared" si="48"/>
        <v>0</v>
      </c>
      <c r="AA205" s="237">
        <f t="shared" si="48"/>
        <v>0</v>
      </c>
    </row>
    <row r="206" spans="1:27" s="2" customFormat="1" x14ac:dyDescent="0.2">
      <c r="A206" s="1"/>
      <c r="B206" s="3"/>
      <c r="C206" s="37"/>
      <c r="D206" s="7"/>
      <c r="E206" s="6"/>
      <c r="F206" s="6"/>
      <c r="G206" s="6"/>
      <c r="H206" s="6"/>
      <c r="I206" s="6"/>
      <c r="J206" s="6"/>
      <c r="K206" s="6"/>
      <c r="L206" s="6"/>
      <c r="M206" s="6"/>
      <c r="N206" s="6"/>
      <c r="O206" s="6"/>
      <c r="P206" s="6"/>
      <c r="Q206" s="6"/>
      <c r="R206" s="6"/>
      <c r="S206" s="6"/>
      <c r="T206" s="6"/>
      <c r="U206" s="6"/>
      <c r="V206" s="6"/>
      <c r="W206" s="6"/>
      <c r="X206" s="6"/>
      <c r="Y206" s="6"/>
      <c r="Z206" s="6"/>
      <c r="AA206" s="6"/>
    </row>
    <row r="207" spans="1:27" x14ac:dyDescent="0.2">
      <c r="G207" s="68"/>
      <c r="I207" s="68"/>
      <c r="K207" s="68"/>
      <c r="M207" s="68"/>
      <c r="O207" s="68"/>
      <c r="Q207" s="68"/>
      <c r="S207" s="10"/>
      <c r="U207" s="10"/>
      <c r="W207" s="10"/>
      <c r="Y207" s="10"/>
      <c r="AA207" s="10"/>
    </row>
    <row r="208" spans="1:27" x14ac:dyDescent="0.2">
      <c r="I208" s="68"/>
      <c r="Q208" s="68"/>
      <c r="S208" s="10"/>
      <c r="U208" s="10"/>
      <c r="W208" s="10"/>
      <c r="Y208" s="10"/>
    </row>
    <row r="209" spans="17:25" x14ac:dyDescent="0.2">
      <c r="Q209" s="68"/>
      <c r="U209" s="10"/>
      <c r="Y209" s="10"/>
    </row>
  </sheetData>
  <mergeCells count="3">
    <mergeCell ref="B4:S4"/>
    <mergeCell ref="C1:D1"/>
    <mergeCell ref="C2:D2"/>
  </mergeCells>
  <conditionalFormatting sqref="B58:B87 B158:B187">
    <cfRule type="expression" dxfId="4" priority="6" stopIfTrue="1">
      <formula>$A58="O"</formula>
    </cfRule>
    <cfRule type="expression" dxfId="3" priority="7" stopIfTrue="1">
      <formula>$A58="S"</formula>
    </cfRule>
  </conditionalFormatting>
  <conditionalFormatting sqref="B58:B87 B158:B187">
    <cfRule type="expression" dxfId="2" priority="8">
      <formula>$A58="O"</formula>
    </cfRule>
    <cfRule type="expression" dxfId="1" priority="9">
      <formula>$A58="S"</formula>
    </cfRule>
    <cfRule type="expression" dxfId="0" priority="10">
      <formula>$A58="G"</formula>
    </cfRule>
  </conditionalFormatting>
  <pageMargins left="0.7" right="0.7" top="0.75" bottom="0.75" header="0.3" footer="0.3"/>
  <pageSetup paperSize="5" scale="30" fitToHeight="0" pageOrder="overThenDown" orientation="landscape" r:id="rId1"/>
  <headerFooter>
    <oddHeader>&amp;C&amp;"Arial,Bold"&amp;14&amp;EComprehensive Strategic Finances&amp;"Arial,Regular"&amp;10&amp;E
&amp;12(Study Step 1: Agency Legal Directives, Plan and Resources)</oddHeader>
  </headerFooter>
  <rowBreaks count="1" manualBreakCount="1">
    <brk id="106" max="16383" man="1"/>
  </rowBreaks>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'[4]Drop Down Options'!#REF!</xm:f>
          </x14:formula1>
          <xm:sqref>D10:AA10</xm:sqref>
        </x14:dataValidation>
        <x14:dataValidation type="list" allowBlank="1" showInputMessage="1" showErrorMessage="1">
          <x14:formula1>
            <xm:f>'[4]Drop Down Options'!#REF!</xm:f>
          </x14:formula1>
          <xm:sqref>D11:AA11 D13:AA14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9"/>
  <sheetViews>
    <sheetView workbookViewId="0">
      <selection sqref="A1:A19"/>
    </sheetView>
  </sheetViews>
  <sheetFormatPr defaultColWidth="9.140625" defaultRowHeight="12.75" x14ac:dyDescent="0.2"/>
  <cols>
    <col min="1" max="1" width="44" style="62" bestFit="1" customWidth="1"/>
    <col min="2" max="2" width="9.140625" style="62"/>
    <col min="3" max="3" width="36.140625" style="62" customWidth="1"/>
    <col min="4" max="4" width="9.140625" style="62"/>
    <col min="5" max="5" width="37.42578125" style="62" customWidth="1"/>
    <col min="6" max="16384" width="9.140625" style="62"/>
  </cols>
  <sheetData>
    <row r="1" spans="1:5" x14ac:dyDescent="0.2">
      <c r="A1" s="61" t="s">
        <v>157</v>
      </c>
      <c r="C1" s="61" t="s">
        <v>158</v>
      </c>
      <c r="E1" s="61" t="s">
        <v>187</v>
      </c>
    </row>
    <row r="2" spans="1:5" x14ac:dyDescent="0.2">
      <c r="A2" s="63" t="s">
        <v>11</v>
      </c>
      <c r="C2" s="63" t="s">
        <v>159</v>
      </c>
      <c r="E2" s="63" t="s">
        <v>186</v>
      </c>
    </row>
    <row r="3" spans="1:5" x14ac:dyDescent="0.2">
      <c r="A3" s="62" t="s">
        <v>6</v>
      </c>
      <c r="C3" s="62" t="s">
        <v>160</v>
      </c>
      <c r="E3" s="62" t="s">
        <v>9</v>
      </c>
    </row>
    <row r="4" spans="1:5" x14ac:dyDescent="0.2">
      <c r="A4" s="62" t="s">
        <v>7</v>
      </c>
      <c r="C4" s="62" t="s">
        <v>161</v>
      </c>
      <c r="E4" s="62" t="s">
        <v>10</v>
      </c>
    </row>
    <row r="5" spans="1:5" x14ac:dyDescent="0.2">
      <c r="C5" s="62" t="s">
        <v>162</v>
      </c>
      <c r="E5" s="62" t="s">
        <v>194</v>
      </c>
    </row>
    <row r="6" spans="1:5" x14ac:dyDescent="0.2">
      <c r="A6" s="63" t="s">
        <v>12</v>
      </c>
    </row>
    <row r="7" spans="1:5" x14ac:dyDescent="0.2">
      <c r="A7" s="62" t="s">
        <v>163</v>
      </c>
      <c r="C7" s="64" t="s">
        <v>164</v>
      </c>
      <c r="E7" s="63" t="s">
        <v>188</v>
      </c>
    </row>
    <row r="8" spans="1:5" x14ac:dyDescent="0.2">
      <c r="A8" s="62" t="s">
        <v>165</v>
      </c>
      <c r="C8" s="56" t="s">
        <v>2</v>
      </c>
      <c r="E8" s="62" t="s">
        <v>9</v>
      </c>
    </row>
    <row r="9" spans="1:5" x14ac:dyDescent="0.2">
      <c r="A9" s="62" t="s">
        <v>166</v>
      </c>
      <c r="C9" s="56" t="s">
        <v>3</v>
      </c>
      <c r="E9" s="62" t="s">
        <v>10</v>
      </c>
    </row>
    <row r="10" spans="1:5" x14ac:dyDescent="0.2">
      <c r="C10" s="56" t="s">
        <v>4</v>
      </c>
      <c r="E10" s="62" t="s">
        <v>194</v>
      </c>
    </row>
    <row r="11" spans="1:5" x14ac:dyDescent="0.2">
      <c r="A11" s="63" t="s">
        <v>167</v>
      </c>
      <c r="C11" s="56" t="s">
        <v>8</v>
      </c>
    </row>
    <row r="12" spans="1:5" x14ac:dyDescent="0.2">
      <c r="A12" s="62" t="s">
        <v>9</v>
      </c>
      <c r="E12" s="63" t="s">
        <v>189</v>
      </c>
    </row>
    <row r="13" spans="1:5" x14ac:dyDescent="0.2">
      <c r="A13" s="62" t="s">
        <v>10</v>
      </c>
      <c r="C13" s="64" t="s">
        <v>168</v>
      </c>
      <c r="E13" s="62" t="s">
        <v>9</v>
      </c>
    </row>
    <row r="14" spans="1:5" x14ac:dyDescent="0.2">
      <c r="C14" s="56" t="s">
        <v>5</v>
      </c>
      <c r="E14" s="62" t="s">
        <v>10</v>
      </c>
    </row>
    <row r="15" spans="1:5" x14ac:dyDescent="0.2">
      <c r="A15" s="63" t="s">
        <v>169</v>
      </c>
      <c r="C15" s="56" t="s">
        <v>195</v>
      </c>
      <c r="E15" s="62" t="s">
        <v>194</v>
      </c>
    </row>
    <row r="16" spans="1:5" x14ac:dyDescent="0.2">
      <c r="A16" s="62" t="s">
        <v>181</v>
      </c>
      <c r="C16" s="56" t="s">
        <v>196</v>
      </c>
    </row>
    <row r="17" spans="1:5" x14ac:dyDescent="0.2">
      <c r="A17" s="62" t="s">
        <v>170</v>
      </c>
      <c r="C17" s="62" t="s">
        <v>197</v>
      </c>
      <c r="E17" s="63" t="s">
        <v>190</v>
      </c>
    </row>
    <row r="18" spans="1:5" x14ac:dyDescent="0.2">
      <c r="A18" s="62" t="s">
        <v>171</v>
      </c>
      <c r="C18" s="62" t="s">
        <v>198</v>
      </c>
      <c r="E18" s="62" t="s">
        <v>191</v>
      </c>
    </row>
    <row r="19" spans="1:5" x14ac:dyDescent="0.2">
      <c r="A19" s="62" t="s">
        <v>10</v>
      </c>
      <c r="E19" s="62" t="s">
        <v>192</v>
      </c>
    </row>
    <row r="20" spans="1:5" x14ac:dyDescent="0.2">
      <c r="E20" s="62" t="s">
        <v>193</v>
      </c>
    </row>
    <row r="21" spans="1:5" x14ac:dyDescent="0.2">
      <c r="A21" s="61" t="s">
        <v>172</v>
      </c>
      <c r="C21" s="61" t="s">
        <v>176</v>
      </c>
      <c r="E21" s="62" t="s">
        <v>194</v>
      </c>
    </row>
    <row r="22" spans="1:5" x14ac:dyDescent="0.2">
      <c r="A22" s="63" t="s">
        <v>173</v>
      </c>
      <c r="C22" s="65" t="s">
        <v>177</v>
      </c>
    </row>
    <row r="23" spans="1:5" x14ac:dyDescent="0.2">
      <c r="A23" s="62" t="s">
        <v>9</v>
      </c>
      <c r="C23" s="66" t="s">
        <v>9</v>
      </c>
    </row>
    <row r="24" spans="1:5" x14ac:dyDescent="0.2">
      <c r="A24" s="62" t="s">
        <v>10</v>
      </c>
      <c r="C24" s="66" t="s">
        <v>10</v>
      </c>
    </row>
    <row r="25" spans="1:5" x14ac:dyDescent="0.2">
      <c r="C25" s="66"/>
    </row>
    <row r="26" spans="1:5" x14ac:dyDescent="0.2">
      <c r="A26" s="63" t="s">
        <v>174</v>
      </c>
      <c r="C26" s="66"/>
    </row>
    <row r="27" spans="1:5" x14ac:dyDescent="0.2">
      <c r="A27" s="62" t="s">
        <v>9</v>
      </c>
      <c r="C27" s="65"/>
    </row>
    <row r="28" spans="1:5" x14ac:dyDescent="0.2">
      <c r="A28" s="62" t="s">
        <v>10</v>
      </c>
      <c r="C28" s="67" t="s">
        <v>13</v>
      </c>
    </row>
    <row r="29" spans="1:5" x14ac:dyDescent="0.2">
      <c r="C29" s="66" t="s">
        <v>199</v>
      </c>
    </row>
    <row r="30" spans="1:5" x14ac:dyDescent="0.2">
      <c r="A30" s="63" t="s">
        <v>175</v>
      </c>
      <c r="C30" s="66" t="s">
        <v>200</v>
      </c>
    </row>
    <row r="31" spans="1:5" x14ac:dyDescent="0.2">
      <c r="A31" s="62" t="s">
        <v>9</v>
      </c>
      <c r="C31" s="66"/>
    </row>
    <row r="32" spans="1:5" x14ac:dyDescent="0.2">
      <c r="A32" s="62" t="s">
        <v>10</v>
      </c>
      <c r="C32" s="67" t="s">
        <v>25</v>
      </c>
    </row>
    <row r="33" spans="1:3" x14ac:dyDescent="0.2">
      <c r="C33" s="66" t="s">
        <v>6</v>
      </c>
    </row>
    <row r="34" spans="1:3" x14ac:dyDescent="0.2">
      <c r="A34" s="63" t="s">
        <v>178</v>
      </c>
      <c r="C34" s="66" t="s">
        <v>7</v>
      </c>
    </row>
    <row r="35" spans="1:3" x14ac:dyDescent="0.2">
      <c r="A35" s="62" t="s">
        <v>9</v>
      </c>
      <c r="C35" s="66" t="s">
        <v>201</v>
      </c>
    </row>
    <row r="36" spans="1:3" x14ac:dyDescent="0.2">
      <c r="A36" s="62" t="s">
        <v>10</v>
      </c>
      <c r="C36" s="66"/>
    </row>
    <row r="37" spans="1:3" ht="63.75" x14ac:dyDescent="0.2">
      <c r="C37" s="67" t="s">
        <v>127</v>
      </c>
    </row>
    <row r="38" spans="1:3" x14ac:dyDescent="0.2">
      <c r="A38" s="63" t="s">
        <v>179</v>
      </c>
      <c r="C38" s="66" t="s">
        <v>202</v>
      </c>
    </row>
    <row r="39" spans="1:3" x14ac:dyDescent="0.2">
      <c r="A39" s="62" t="s">
        <v>9</v>
      </c>
      <c r="C39" s="66" t="s">
        <v>203</v>
      </c>
    </row>
    <row r="40" spans="1:3" x14ac:dyDescent="0.2">
      <c r="A40" s="62" t="s">
        <v>10</v>
      </c>
      <c r="C40" s="66"/>
    </row>
    <row r="41" spans="1:3" ht="25.5" x14ac:dyDescent="0.2">
      <c r="C41" s="67" t="s">
        <v>128</v>
      </c>
    </row>
    <row r="42" spans="1:3" x14ac:dyDescent="0.2">
      <c r="A42" s="63" t="s">
        <v>180</v>
      </c>
      <c r="C42" s="66" t="s">
        <v>204</v>
      </c>
    </row>
    <row r="43" spans="1:3" x14ac:dyDescent="0.2">
      <c r="A43" s="62" t="s">
        <v>9</v>
      </c>
      <c r="C43" s="66" t="s">
        <v>205</v>
      </c>
    </row>
    <row r="44" spans="1:3" x14ac:dyDescent="0.2">
      <c r="A44" s="62" t="s">
        <v>10</v>
      </c>
      <c r="C44" s="66"/>
    </row>
    <row r="46" spans="1:3" x14ac:dyDescent="0.2">
      <c r="A46" s="63" t="s">
        <v>182</v>
      </c>
    </row>
    <row r="47" spans="1:3" x14ac:dyDescent="0.2">
      <c r="A47" s="62" t="s">
        <v>183</v>
      </c>
    </row>
    <row r="48" spans="1:3" x14ac:dyDescent="0.2">
      <c r="A48" s="62" t="s">
        <v>184</v>
      </c>
    </row>
    <row r="49" spans="1:1" ht="25.5" x14ac:dyDescent="0.2">
      <c r="A49" s="62" t="s">
        <v>185</v>
      </c>
    </row>
  </sheetData>
  <pageMargins left="0.7" right="0.7" top="0.75" bottom="0.75" header="0.3" footer="0.3"/>
  <pageSetup scale="6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ComprehensiveStrategic Finances</vt:lpstr>
      <vt:lpstr>Drop Down Options</vt:lpstr>
      <vt:lpstr>AgencyName</vt:lpstr>
      <vt:lpstr>Eval</vt:lpstr>
      <vt:lpstr>PartnerEntityType</vt:lpstr>
      <vt:lpstr>'ComprehensiveStrategic Finances'!Print_Titles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2015-02-27T20:44:14Z</dcterms:created>
  <dcterms:modified xsi:type="dcterms:W3CDTF">2018-05-07T15:13:42Z</dcterms:modified>
</cp:coreProperties>
</file>